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5200" windowHeight="13005" firstSheet="1" activeTab="6"/>
  </bookViews>
  <sheets>
    <sheet name="Sheet1" sheetId="1" state="hidden" r:id="rId1"/>
    <sheet name="人才服务保障" sheetId="2" r:id="rId2"/>
    <sheet name="人才开发" sheetId="3" r:id="rId3"/>
    <sheet name="联系服务" sheetId="4" r:id="rId4"/>
    <sheet name="交流培养" sheetId="5" r:id="rId5"/>
    <sheet name="调研宣传" sheetId="6" r:id="rId6"/>
    <sheet name="朝阳区人才地图智能决策系统" sheetId="7" r:id="rId7"/>
    <sheet name="网络安全等级保护测评" sheetId="8" r:id="rId8"/>
    <sheet name="综合服务平台运维" sheetId="9" r:id="rId9"/>
    <sheet name="综合服务平台升级改造项目" sheetId="10" r:id="rId10"/>
    <sheet name="汇总" sheetId="11" state="hidden" r:id="rId11"/>
  </sheets>
  <calcPr calcId="125725" concurrentCalc="0"/>
</workbook>
</file>

<file path=xl/calcChain.xml><?xml version="1.0" encoding="utf-8"?>
<calcChain xmlns="http://schemas.openxmlformats.org/spreadsheetml/2006/main">
  <c r="F9" i="6"/>
  <c r="F8"/>
  <c r="F9" i="5"/>
  <c r="F8"/>
  <c r="F9" i="3"/>
  <c r="F8"/>
  <c r="F9" i="2"/>
  <c r="F8"/>
  <c r="F9" i="10"/>
  <c r="F8"/>
  <c r="E12" i="11"/>
  <c r="D12"/>
  <c r="C12"/>
  <c r="B12"/>
  <c r="E11"/>
  <c r="E10"/>
  <c r="E9"/>
  <c r="E8"/>
  <c r="E7"/>
  <c r="E6"/>
  <c r="E5"/>
  <c r="E4"/>
  <c r="E3"/>
  <c r="B3"/>
  <c r="K8" i="10"/>
  <c r="L8"/>
  <c r="K23"/>
  <c r="I23"/>
  <c r="M22"/>
  <c r="H9"/>
  <c r="E9"/>
  <c r="H8"/>
  <c r="E8"/>
  <c r="K22" i="9"/>
  <c r="I22"/>
  <c r="H9"/>
  <c r="F9"/>
  <c r="E9"/>
  <c r="L8"/>
  <c r="K8"/>
  <c r="H8"/>
  <c r="F8"/>
  <c r="E8"/>
  <c r="K23" i="8"/>
  <c r="I23"/>
  <c r="L8"/>
  <c r="K8"/>
  <c r="K23" i="7"/>
  <c r="I23"/>
  <c r="M21"/>
  <c r="E9"/>
  <c r="L8"/>
  <c r="K8"/>
  <c r="E8"/>
  <c r="N20" i="6"/>
  <c r="M20"/>
  <c r="H9"/>
  <c r="E9"/>
  <c r="K8"/>
  <c r="L8"/>
  <c r="H8"/>
  <c r="E8"/>
  <c r="H9" i="5"/>
  <c r="E9"/>
  <c r="K8"/>
  <c r="L8"/>
  <c r="H8"/>
  <c r="E8"/>
  <c r="H9" i="4"/>
  <c r="F9"/>
  <c r="E9"/>
  <c r="L8"/>
  <c r="K8"/>
  <c r="H8"/>
  <c r="F8"/>
  <c r="E8"/>
  <c r="H9" i="3"/>
  <c r="E9"/>
  <c r="K8"/>
  <c r="L8"/>
  <c r="H8"/>
  <c r="E8"/>
  <c r="H9" i="2"/>
  <c r="E9"/>
  <c r="N8"/>
  <c r="K8"/>
  <c r="L8"/>
  <c r="H8"/>
  <c r="E8"/>
  <c r="K93" i="1"/>
  <c r="I93"/>
  <c r="M92"/>
  <c r="M81"/>
  <c r="M71"/>
  <c r="L8"/>
  <c r="K8"/>
</calcChain>
</file>

<file path=xl/sharedStrings.xml><?xml version="1.0" encoding="utf-8"?>
<sst xmlns="http://schemas.openxmlformats.org/spreadsheetml/2006/main" count="1016" uniqueCount="234">
  <si>
    <t>附件1</t>
  </si>
  <si>
    <t>朝阳区项目支出绩效自评表</t>
  </si>
  <si>
    <r>
      <rPr>
        <b/>
        <sz val="11"/>
        <color rgb="FF000000"/>
        <rFont val="Times New Roman"/>
        <family val="1"/>
      </rPr>
      <t>（</t>
    </r>
    <r>
      <rPr>
        <b/>
        <sz val="11"/>
        <color rgb="FF000000"/>
        <rFont val="宋体"/>
        <charset val="134"/>
      </rPr>
      <t>202</t>
    </r>
    <r>
      <rPr>
        <b/>
        <sz val="11"/>
        <color rgb="FF000000"/>
        <rFont val="宋体"/>
        <charset val="134"/>
      </rPr>
      <t>2</t>
    </r>
    <r>
      <rPr>
        <b/>
        <sz val="11"/>
        <color rgb="FF000000"/>
        <rFont val="Times New Roman"/>
        <family val="1"/>
      </rPr>
      <t>年度）</t>
    </r>
  </si>
  <si>
    <t>项目名称</t>
  </si>
  <si>
    <t>部门整体支出绩效</t>
  </si>
  <si>
    <t>主管部门</t>
  </si>
  <si>
    <t>北京市朝阳区区委组织部</t>
  </si>
  <si>
    <t>实施单位</t>
  </si>
  <si>
    <t>北京市朝阳区高层次人才服务中心</t>
  </si>
  <si>
    <t>项目负责人</t>
  </si>
  <si>
    <t>联系电话</t>
  </si>
  <si>
    <r>
      <rPr>
        <b/>
        <sz val="9"/>
        <color rgb="FF000000"/>
        <rFont val="宋体"/>
        <charset val="134"/>
      </rPr>
      <t>项目资金</t>
    </r>
    <r>
      <rPr>
        <sz val="10"/>
        <rFont val="宋体"/>
        <charset val="134"/>
      </rPr>
      <t xml:space="preserve">
</t>
    </r>
    <r>
      <rPr>
        <b/>
        <sz val="9"/>
        <color rgb="FF000000"/>
        <rFont val="宋体"/>
        <charset val="134"/>
      </rPr>
      <t>（万元）</t>
    </r>
  </si>
  <si>
    <t>年初预算数</t>
  </si>
  <si>
    <t>全年预算数</t>
  </si>
  <si>
    <t>全年执行数</t>
  </si>
  <si>
    <t>分值</t>
  </si>
  <si>
    <t>执行率</t>
  </si>
  <si>
    <t>得分</t>
  </si>
  <si>
    <t>年度资金总额</t>
  </si>
  <si>
    <t>其中：当年财政拨款</t>
  </si>
  <si>
    <t>—</t>
  </si>
  <si>
    <t xml:space="preserve">     上年结转资金</t>
  </si>
  <si>
    <t xml:space="preserve">  其他资金</t>
  </si>
  <si>
    <t>年度总体目标</t>
  </si>
  <si>
    <t>预期目标</t>
  </si>
  <si>
    <t>实际完成情况</t>
  </si>
  <si>
    <t>用于开展人才服务工作的保障性开支，委托社会专业服务机构，加强自身风险防控建设；采购必要的服务如中心日常运转、人才工作保障、党群、廉政建设等事务性的工作。</t>
  </si>
  <si>
    <t>绩
效
指
标</t>
  </si>
  <si>
    <t>一级指标</t>
  </si>
  <si>
    <t>二级指标</t>
  </si>
  <si>
    <t>三级指标</t>
  </si>
  <si>
    <t>年度</t>
  </si>
  <si>
    <t>实际</t>
  </si>
  <si>
    <t>偏差原因分析及改进措</t>
  </si>
  <si>
    <t>指标值</t>
  </si>
  <si>
    <t>完成值</t>
  </si>
  <si>
    <t>产出指标</t>
  </si>
  <si>
    <t>数量指标</t>
  </si>
  <si>
    <t>购买服务数量</t>
  </si>
  <si>
    <t>≥4项</t>
  </si>
  <si>
    <r>
      <rPr>
        <sz val="9"/>
        <color rgb="FF000000"/>
        <rFont val="Times New Roman"/>
        <family val="1"/>
      </rPr>
      <t>4</t>
    </r>
    <r>
      <rPr>
        <sz val="9"/>
        <color rgb="FF000000"/>
        <rFont val="宋体"/>
        <charset val="134"/>
      </rPr>
      <t>项</t>
    </r>
  </si>
  <si>
    <t>年度政策宣讲场次</t>
  </si>
  <si>
    <t>≥10项</t>
  </si>
  <si>
    <r>
      <rPr>
        <sz val="9"/>
        <color rgb="FF000000"/>
        <rFont val="Times New Roman"/>
        <family val="1"/>
      </rPr>
      <t>16</t>
    </r>
    <r>
      <rPr>
        <sz val="9"/>
        <color rgb="FF000000"/>
        <rFont val="宋体"/>
        <charset val="134"/>
      </rPr>
      <t>项</t>
    </r>
  </si>
  <si>
    <t>人才政策申报人数</t>
  </si>
  <si>
    <t>≥400人</t>
  </si>
  <si>
    <r>
      <rPr>
        <sz val="9"/>
        <color rgb="FF000000"/>
        <rFont val="Times New Roman"/>
        <family val="1"/>
      </rPr>
      <t>300</t>
    </r>
    <r>
      <rPr>
        <sz val="9"/>
        <color rgb="FF000000"/>
        <rFont val="宋体"/>
        <charset val="134"/>
      </rPr>
      <t>人</t>
    </r>
  </si>
  <si>
    <t>邀请参加评审专家人数</t>
  </si>
  <si>
    <t>≥130人次</t>
  </si>
  <si>
    <r>
      <rPr>
        <sz val="9"/>
        <color rgb="FF000000"/>
        <rFont val="Times New Roman"/>
        <family val="1"/>
      </rPr>
      <t>107</t>
    </r>
    <r>
      <rPr>
        <sz val="9"/>
        <color rgb="FF000000"/>
        <rFont val="宋体"/>
        <charset val="134"/>
      </rPr>
      <t>人次</t>
    </r>
  </si>
  <si>
    <t>服务人才覆盖范围</t>
  </si>
  <si>
    <t>≥725人</t>
  </si>
  <si>
    <t>创业赛赛区数量</t>
  </si>
  <si>
    <t>≥5个</t>
  </si>
  <si>
    <r>
      <rPr>
        <sz val="9"/>
        <color rgb="FF000000"/>
        <rFont val="Times New Roman"/>
        <family val="1"/>
      </rPr>
      <t>19</t>
    </r>
    <r>
      <rPr>
        <sz val="9"/>
        <color rgb="FF000000"/>
        <rFont val="宋体"/>
        <charset val="134"/>
      </rPr>
      <t>个</t>
    </r>
  </si>
  <si>
    <t>创业赛参赛项目数量</t>
  </si>
  <si>
    <t>≥500个</t>
  </si>
  <si>
    <r>
      <rPr>
        <sz val="9"/>
        <color rgb="FF000000"/>
        <rFont val="Times New Roman"/>
        <family val="1"/>
      </rPr>
      <t>1126</t>
    </r>
    <r>
      <rPr>
        <sz val="9"/>
        <color rgb="FF000000"/>
        <rFont val="宋体"/>
        <charset val="134"/>
      </rPr>
      <t>个</t>
    </r>
  </si>
  <si>
    <t>创业活动邀请嘉宾数量</t>
  </si>
  <si>
    <t>≥50人</t>
  </si>
  <si>
    <r>
      <rPr>
        <sz val="9"/>
        <color rgb="FF000000"/>
        <rFont val="Times New Roman"/>
        <family val="1"/>
      </rPr>
      <t>200</t>
    </r>
    <r>
      <rPr>
        <sz val="9"/>
        <color rgb="FF000000"/>
        <rFont val="宋体"/>
        <charset val="134"/>
      </rPr>
      <t>人</t>
    </r>
  </si>
  <si>
    <t>举办活动次数</t>
  </si>
  <si>
    <t>≥10次</t>
  </si>
  <si>
    <r>
      <rPr>
        <sz val="9"/>
        <color rgb="FF000000"/>
        <rFont val="Times New Roman"/>
        <family val="1"/>
      </rPr>
      <t>12</t>
    </r>
    <r>
      <rPr>
        <sz val="9"/>
        <color rgb="FF000000"/>
        <rFont val="宋体"/>
        <charset val="134"/>
      </rPr>
      <t>次</t>
    </r>
  </si>
  <si>
    <t>参加活动人数</t>
  </si>
  <si>
    <t>≥500人次</t>
  </si>
  <si>
    <r>
      <rPr>
        <sz val="9"/>
        <color rgb="FF000000"/>
        <rFont val="Times New Roman"/>
        <family val="1"/>
      </rPr>
      <t>600</t>
    </r>
    <r>
      <rPr>
        <sz val="9"/>
        <color rgb="FF000000"/>
        <rFont val="宋体"/>
        <charset val="134"/>
      </rPr>
      <t>人</t>
    </r>
  </si>
  <si>
    <t>培训班次</t>
  </si>
  <si>
    <t>≥2次</t>
  </si>
  <si>
    <r>
      <rPr>
        <sz val="9"/>
        <color rgb="FF000000"/>
        <rFont val="Times New Roman"/>
        <family val="1"/>
      </rPr>
      <t>2</t>
    </r>
    <r>
      <rPr>
        <sz val="9"/>
        <color rgb="FF000000"/>
        <rFont val="宋体"/>
        <charset val="134"/>
      </rPr>
      <t>次</t>
    </r>
  </si>
  <si>
    <t>培训人次</t>
  </si>
  <si>
    <t>≥200人次</t>
  </si>
  <si>
    <r>
      <rPr>
        <sz val="9"/>
        <color rgb="FF000000"/>
        <rFont val="Times New Roman"/>
        <family val="1"/>
      </rPr>
      <t>800</t>
    </r>
    <r>
      <rPr>
        <sz val="9"/>
        <color rgb="FF000000"/>
        <rFont val="宋体"/>
        <charset val="134"/>
      </rPr>
      <t>人次</t>
    </r>
  </si>
  <si>
    <t>编印宣传材料数量</t>
  </si>
  <si>
    <t>≥15项</t>
  </si>
  <si>
    <r>
      <rPr>
        <sz val="9"/>
        <color rgb="FF000000"/>
        <rFont val="Times New Roman"/>
        <family val="1"/>
      </rPr>
      <t>18</t>
    </r>
    <r>
      <rPr>
        <sz val="9"/>
        <color rgb="FF000000"/>
        <rFont val="宋体"/>
        <charset val="134"/>
      </rPr>
      <t>项</t>
    </r>
  </si>
  <si>
    <t>研究成果</t>
  </si>
  <si>
    <t>≥1项</t>
  </si>
  <si>
    <r>
      <rPr>
        <sz val="9"/>
        <color rgb="FF000000"/>
        <rFont val="Times New Roman"/>
        <family val="1"/>
      </rPr>
      <t>1</t>
    </r>
    <r>
      <rPr>
        <sz val="9"/>
        <color rgb="FF000000"/>
        <rFont val="宋体"/>
        <charset val="134"/>
      </rPr>
      <t>项</t>
    </r>
  </si>
  <si>
    <t>官方网站更新原创新闻数量</t>
  </si>
  <si>
    <t>≥15条</t>
  </si>
  <si>
    <r>
      <rPr>
        <sz val="9"/>
        <color rgb="FF000000"/>
        <rFont val="Times New Roman"/>
        <family val="1"/>
      </rPr>
      <t>50</t>
    </r>
    <r>
      <rPr>
        <sz val="9"/>
        <color rgb="FF000000"/>
        <rFont val="宋体"/>
        <charset val="134"/>
      </rPr>
      <t>条</t>
    </r>
  </si>
  <si>
    <t>公众号发布消息数量</t>
  </si>
  <si>
    <t>≥150条</t>
  </si>
  <si>
    <r>
      <rPr>
        <sz val="9"/>
        <color rgb="FF000000"/>
        <rFont val="Times New Roman"/>
        <family val="1"/>
      </rPr>
      <t>164</t>
    </r>
    <r>
      <rPr>
        <sz val="9"/>
        <color rgb="FF000000"/>
        <rFont val="宋体"/>
        <charset val="134"/>
      </rPr>
      <t>条</t>
    </r>
  </si>
  <si>
    <t>制作宣传视频时长</t>
  </si>
  <si>
    <t>≥150分钟</t>
  </si>
  <si>
    <r>
      <rPr>
        <sz val="9"/>
        <color rgb="FF000000"/>
        <rFont val="宋体"/>
        <charset val="134"/>
      </rPr>
      <t>大于</t>
    </r>
    <r>
      <rPr>
        <sz val="9"/>
        <color rgb="FF000000"/>
        <rFont val="Times New Roman"/>
        <family val="1"/>
      </rPr>
      <t>150</t>
    </r>
    <r>
      <rPr>
        <sz val="9"/>
        <color rgb="FF000000"/>
        <rFont val="宋体"/>
        <charset val="134"/>
      </rPr>
      <t>分钟</t>
    </r>
  </si>
  <si>
    <t>系统开发数量</t>
  </si>
  <si>
    <t>1个</t>
  </si>
  <si>
    <r>
      <rPr>
        <sz val="9"/>
        <color rgb="FF000000"/>
        <rFont val="Times New Roman"/>
        <family val="1"/>
      </rPr>
      <t>1</t>
    </r>
    <r>
      <rPr>
        <sz val="9"/>
        <color rgb="FF000000"/>
        <rFont val="宋体"/>
        <charset val="134"/>
      </rPr>
      <t>个</t>
    </r>
  </si>
  <si>
    <t>购买测评服务的数量</t>
  </si>
  <si>
    <t>购买人员服务的数量</t>
  </si>
  <si>
    <t>365天</t>
  </si>
  <si>
    <r>
      <rPr>
        <sz val="9"/>
        <color rgb="FF000000"/>
        <rFont val="Times New Roman"/>
        <family val="1"/>
      </rPr>
      <t>365</t>
    </r>
    <r>
      <rPr>
        <sz val="9"/>
        <color rgb="FF000000"/>
        <rFont val="宋体"/>
        <charset val="134"/>
      </rPr>
      <t>天</t>
    </r>
  </si>
  <si>
    <t>质量指标</t>
  </si>
  <si>
    <t>服务及时性</t>
  </si>
  <si>
    <t>高</t>
  </si>
  <si>
    <t>较高</t>
  </si>
  <si>
    <t>申报审核通过率</t>
  </si>
  <si>
    <t>≥80%</t>
  </si>
  <si>
    <t>服务送达率</t>
  </si>
  <si>
    <r>
      <rPr>
        <sz val="9"/>
        <color rgb="FF000000"/>
        <rFont val="宋体"/>
        <charset val="134"/>
      </rPr>
      <t>≥</t>
    </r>
    <r>
      <rPr>
        <sz val="9"/>
        <color rgb="FF000000"/>
        <rFont val="Times New Roman"/>
        <family val="1"/>
      </rPr>
      <t>90%</t>
    </r>
  </si>
  <si>
    <t>落地朝阳创业项目数量</t>
  </si>
  <si>
    <r>
      <rPr>
        <sz val="9"/>
        <color rgb="FF000000"/>
        <rFont val="宋体"/>
        <charset val="134"/>
      </rPr>
      <t>≥</t>
    </r>
    <r>
      <rPr>
        <sz val="9"/>
        <color rgb="FF000000"/>
        <rFont val="Times New Roman"/>
        <family val="1"/>
      </rPr>
      <t>20</t>
    </r>
    <r>
      <rPr>
        <sz val="9"/>
        <color rgb="FF000000"/>
        <rFont val="宋体"/>
        <charset val="134"/>
      </rPr>
      <t>个</t>
    </r>
  </si>
  <si>
    <t>活动发生安全事故的次数</t>
  </si>
  <si>
    <r>
      <rPr>
        <sz val="9"/>
        <color rgb="FF000000"/>
        <rFont val="Times New Roman"/>
        <family val="1"/>
      </rPr>
      <t>0</t>
    </r>
    <r>
      <rPr>
        <sz val="9"/>
        <color rgb="FF000000"/>
        <rFont val="宋体"/>
        <charset val="134"/>
      </rPr>
      <t>次</t>
    </r>
  </si>
  <si>
    <t>研究成果评审合格率</t>
  </si>
  <si>
    <t>信息质量合格率</t>
  </si>
  <si>
    <t>系统验收合格率</t>
  </si>
  <si>
    <t>系统故障率</t>
  </si>
  <si>
    <r>
      <rPr>
        <sz val="9"/>
        <color rgb="FF000000"/>
        <rFont val="宋体"/>
        <charset val="134"/>
      </rPr>
      <t>≤</t>
    </r>
    <r>
      <rPr>
        <sz val="9"/>
        <color rgb="FF000000"/>
        <rFont val="Times New Roman"/>
        <family val="1"/>
      </rPr>
      <t>5%</t>
    </r>
  </si>
  <si>
    <t>验收合格率</t>
  </si>
  <si>
    <t>时效指标</t>
  </si>
  <si>
    <t>支出进度</t>
  </si>
  <si>
    <t>支出进度一季度28%、二季度53%、三季度78%</t>
  </si>
  <si>
    <t>舆情处置时间</t>
  </si>
  <si>
    <r>
      <rPr>
        <sz val="9"/>
        <color rgb="FF000000"/>
        <rFont val="宋体"/>
        <charset val="134"/>
      </rPr>
      <t>≤</t>
    </r>
    <r>
      <rPr>
        <sz val="9"/>
        <color rgb="FF000000"/>
        <rFont val="Times New Roman"/>
        <family val="1"/>
      </rPr>
      <t>48</t>
    </r>
    <r>
      <rPr>
        <sz val="9"/>
        <color rgb="FF000000"/>
        <rFont val="宋体"/>
        <charset val="134"/>
      </rPr>
      <t>小时</t>
    </r>
  </si>
  <si>
    <t>三季度完成100%</t>
  </si>
  <si>
    <t>工作进度</t>
  </si>
  <si>
    <t>二季度完成测评</t>
  </si>
  <si>
    <t>二季度完成100%</t>
  </si>
  <si>
    <t>二季度完成101%</t>
  </si>
  <si>
    <t>系统运行维护响应时间</t>
  </si>
  <si>
    <t>≤120小时</t>
  </si>
  <si>
    <t>≤121小时</t>
  </si>
  <si>
    <t>二季度开始实施</t>
  </si>
  <si>
    <t>成本指标</t>
  </si>
  <si>
    <t>单项成本控制</t>
  </si>
  <si>
    <t>≤20万每个项目</t>
  </si>
  <si>
    <t>专家劳务费成本</t>
  </si>
  <si>
    <r>
      <rPr>
        <sz val="9"/>
        <color rgb="FF000000"/>
        <rFont val="宋体"/>
        <charset val="134"/>
      </rPr>
      <t>≤</t>
    </r>
    <r>
      <rPr>
        <sz val="9"/>
        <color rgb="FF000000"/>
        <rFont val="Times New Roman"/>
        <family val="1"/>
      </rPr>
      <t>100</t>
    </r>
    <r>
      <rPr>
        <sz val="9"/>
        <color rgb="FF000000"/>
        <rFont val="宋体"/>
        <charset val="134"/>
      </rPr>
      <t>万元</t>
    </r>
  </si>
  <si>
    <t>人才慰问标准</t>
  </si>
  <si>
    <r>
      <rPr>
        <sz val="9"/>
        <color rgb="FF000000"/>
        <rFont val="宋体"/>
        <charset val="134"/>
      </rPr>
      <t>≥</t>
    </r>
    <r>
      <rPr>
        <sz val="9"/>
        <color rgb="FF000000"/>
        <rFont val="Times New Roman"/>
        <family val="1"/>
      </rPr>
      <t>200</t>
    </r>
    <r>
      <rPr>
        <sz val="9"/>
        <color rgb="FF000000"/>
        <rFont val="宋体"/>
        <charset val="134"/>
      </rPr>
      <t>元</t>
    </r>
    <r>
      <rPr>
        <sz val="9"/>
        <color rgb="FF000000"/>
        <rFont val="Times New Roman"/>
        <family val="1"/>
      </rPr>
      <t>/</t>
    </r>
    <r>
      <rPr>
        <sz val="9"/>
        <color rgb="FF000000"/>
        <rFont val="宋体"/>
        <charset val="134"/>
      </rPr>
      <t>人·次</t>
    </r>
  </si>
  <si>
    <r>
      <rPr>
        <sz val="9"/>
        <color rgb="FF000000"/>
        <rFont val="Times New Roman"/>
        <family val="1"/>
      </rPr>
      <t>200</t>
    </r>
    <r>
      <rPr>
        <sz val="9"/>
        <color rgb="FF000000"/>
        <rFont val="宋体"/>
        <charset val="134"/>
      </rPr>
      <t>元</t>
    </r>
    <r>
      <rPr>
        <sz val="9"/>
        <color rgb="FF000000"/>
        <rFont val="Times New Roman"/>
        <family val="1"/>
      </rPr>
      <t>/</t>
    </r>
    <r>
      <rPr>
        <sz val="9"/>
        <color rgb="FF000000"/>
        <rFont val="宋体"/>
        <charset val="134"/>
      </rPr>
      <t>人</t>
    </r>
    <r>
      <rPr>
        <sz val="9"/>
        <color rgb="FF000000"/>
        <rFont val="Times New Roman"/>
        <family val="1"/>
      </rPr>
      <t>·</t>
    </r>
    <r>
      <rPr>
        <sz val="9"/>
        <color rgb="FF000000"/>
        <rFont val="宋体"/>
        <charset val="134"/>
      </rPr>
      <t>次</t>
    </r>
  </si>
  <si>
    <t>场地成本</t>
  </si>
  <si>
    <r>
      <rPr>
        <sz val="9"/>
        <color rgb="FF000000"/>
        <rFont val="宋体"/>
        <charset val="134"/>
      </rPr>
      <t>≤</t>
    </r>
    <r>
      <rPr>
        <sz val="9"/>
        <color rgb="FF000000"/>
        <rFont val="Times New Roman"/>
        <family val="1"/>
      </rPr>
      <t>20</t>
    </r>
    <r>
      <rPr>
        <sz val="9"/>
        <color rgb="FF000000"/>
        <rFont val="宋体"/>
        <charset val="134"/>
      </rPr>
      <t>万元</t>
    </r>
    <r>
      <rPr>
        <sz val="9"/>
        <color rgb="FF000000"/>
        <rFont val="Times New Roman"/>
        <family val="1"/>
      </rPr>
      <t>/</t>
    </r>
    <r>
      <rPr>
        <sz val="9"/>
        <color rgb="FF000000"/>
        <rFont val="宋体"/>
        <charset val="134"/>
      </rPr>
      <t>天</t>
    </r>
  </si>
  <si>
    <t>志愿者成本</t>
  </si>
  <si>
    <r>
      <rPr>
        <sz val="9"/>
        <color rgb="FF000000"/>
        <rFont val="宋体"/>
        <charset val="134"/>
      </rPr>
      <t>≤</t>
    </r>
    <r>
      <rPr>
        <sz val="9"/>
        <color rgb="FF000000"/>
        <rFont val="Times New Roman"/>
        <family val="1"/>
      </rPr>
      <t>2</t>
    </r>
    <r>
      <rPr>
        <sz val="9"/>
        <color rgb="FF000000"/>
        <rFont val="宋体"/>
        <charset val="134"/>
      </rPr>
      <t>万元</t>
    </r>
  </si>
  <si>
    <t>宣传成本</t>
  </si>
  <si>
    <t>≤95万元</t>
  </si>
  <si>
    <t>购买人员服务的成本</t>
  </si>
  <si>
    <t>≤100万元</t>
  </si>
  <si>
    <t>≤16万元</t>
  </si>
  <si>
    <t>年度维护成本增长率</t>
  </si>
  <si>
    <r>
      <rPr>
        <sz val="9"/>
        <color rgb="FF000000"/>
        <rFont val="宋体"/>
        <charset val="134"/>
      </rPr>
      <t>≤</t>
    </r>
    <r>
      <rPr>
        <sz val="9"/>
        <color rgb="FF000000"/>
        <rFont val="Times New Roman"/>
        <family val="1"/>
      </rPr>
      <t>15</t>
    </r>
    <r>
      <rPr>
        <sz val="9"/>
        <color rgb="FF000000"/>
        <rFont val="宋体"/>
        <charset val="134"/>
      </rPr>
      <t>万元</t>
    </r>
  </si>
  <si>
    <t>购买人员服务成本</t>
  </si>
  <si>
    <t>≤50万元</t>
  </si>
  <si>
    <t>效益指标</t>
  </si>
  <si>
    <t>社会效益</t>
  </si>
  <si>
    <t>保障服务好人才，营造良好的创新创业环境</t>
  </si>
  <si>
    <t>好</t>
  </si>
  <si>
    <t>对国际人才来朝阳创新创业工作产生重大积极影响</t>
  </si>
  <si>
    <t>良好</t>
  </si>
  <si>
    <t>良好积极的影响</t>
  </si>
  <si>
    <t>人才及用人单位对区域发展贡献度</t>
  </si>
  <si>
    <t>主题关注度</t>
  </si>
  <si>
    <t>公众号订阅人数增长率</t>
  </si>
  <si>
    <r>
      <rPr>
        <sz val="9"/>
        <color rgb="FF000000"/>
        <rFont val="宋体"/>
        <charset val="134"/>
      </rPr>
      <t>≥</t>
    </r>
    <r>
      <rPr>
        <sz val="9"/>
        <color rgb="FF000000"/>
        <rFont val="Times New Roman"/>
        <family val="1"/>
      </rPr>
      <t>15%</t>
    </r>
  </si>
  <si>
    <t>报道平均点击率</t>
  </si>
  <si>
    <r>
      <rPr>
        <sz val="9"/>
        <color rgb="FF000000"/>
        <rFont val="宋体"/>
        <charset val="134"/>
      </rPr>
      <t>≥</t>
    </r>
    <r>
      <rPr>
        <sz val="9"/>
        <color rgb="FF000000"/>
        <rFont val="Times New Roman"/>
        <family val="1"/>
      </rPr>
      <t>400</t>
    </r>
    <r>
      <rPr>
        <sz val="9"/>
        <color rgb="FF000000"/>
        <rFont val="宋体"/>
        <charset val="134"/>
      </rPr>
      <t>次</t>
    </r>
  </si>
  <si>
    <t>数据安全性</t>
  </si>
  <si>
    <t>对人才工作数字化的正面影响</t>
  </si>
  <si>
    <t>推动人才工作数字化发展</t>
  </si>
  <si>
    <t>可持续影响指标</t>
  </si>
  <si>
    <t>系统正常使用年限</t>
  </si>
  <si>
    <r>
      <rPr>
        <sz val="9"/>
        <color rgb="FF000000"/>
        <rFont val="宋体"/>
        <charset val="134"/>
      </rPr>
      <t>≥</t>
    </r>
    <r>
      <rPr>
        <sz val="9"/>
        <color rgb="FF000000"/>
        <rFont val="Times New Roman"/>
        <family val="1"/>
      </rPr>
      <t>5</t>
    </r>
    <r>
      <rPr>
        <sz val="9"/>
        <color rgb="FF000000"/>
        <rFont val="宋体"/>
        <charset val="134"/>
      </rPr>
      <t>年</t>
    </r>
  </si>
  <si>
    <t>满意度</t>
  </si>
  <si>
    <t>服务对象满意度指标</t>
  </si>
  <si>
    <t>对人才服务保障工作满意度</t>
  </si>
  <si>
    <t>申报人对申报结果认可、吸引来朝阳工作的人才对政策对接满意度</t>
  </si>
  <si>
    <t>申诉类“12345”案件数量</t>
  </si>
  <si>
    <r>
      <rPr>
        <sz val="9"/>
        <color rgb="FF000000"/>
        <rFont val="宋体"/>
        <charset val="134"/>
      </rPr>
      <t>≤</t>
    </r>
    <r>
      <rPr>
        <sz val="9"/>
        <color rgb="FF000000"/>
        <rFont val="Times New Roman"/>
        <family val="1"/>
      </rPr>
      <t>20%</t>
    </r>
  </si>
  <si>
    <t>人才对服务工作满意度</t>
  </si>
  <si>
    <t>缺少满意度调查，但是各界满意度较高</t>
  </si>
  <si>
    <t>合作方满意度</t>
  </si>
  <si>
    <t>参与人才满意度</t>
  </si>
  <si>
    <t>人才及相关部门对宣传工作满意度</t>
  </si>
  <si>
    <t>使用人员满意度</t>
  </si>
  <si>
    <t>总分</t>
  </si>
  <si>
    <r>
      <rPr>
        <b/>
        <sz val="11"/>
        <color rgb="FF000000"/>
        <rFont val="宋体"/>
        <charset val="134"/>
      </rPr>
      <t xml:space="preserve">    填表人：</t>
    </r>
    <r>
      <rPr>
        <b/>
        <sz val="11"/>
        <color rgb="FF000000"/>
        <rFont val="Times New Roman"/>
        <family val="1"/>
      </rPr>
      <t xml:space="preserve">                            </t>
    </r>
    <r>
      <rPr>
        <b/>
        <sz val="11"/>
        <color rgb="FF000000"/>
        <rFont val="宋体"/>
        <charset val="134"/>
      </rPr>
      <t>联系电话：</t>
    </r>
    <r>
      <rPr>
        <b/>
        <sz val="11"/>
        <color rgb="FF000000"/>
        <rFont val="Times New Roman"/>
        <family val="1"/>
      </rPr>
      <t xml:space="preserve">                           </t>
    </r>
    <r>
      <rPr>
        <b/>
        <sz val="11"/>
        <color rgb="FF000000"/>
        <rFont val="宋体"/>
        <charset val="134"/>
      </rPr>
      <t>填写日期：</t>
    </r>
  </si>
  <si>
    <t>填报注意事项：
1. 自评表内容可从一体化系统复制，因2022年一体化系统有绩效目标调整情况，若格式存在不一致情况以一体化系统为准。
2. 预期指标情况要严格按照年初或项目追加时的绩效目标填报，不得随意调整。
3.（1）该表总分共计100分，其中预算执行率为10分，绩效指标部分为90分；90（含）-100分为优、80（含）-90分为良、60（含）-80分为中、60分以下为差。（2）得分一档最高不能超过该指标分值上限。（3）定量指标若为正向指标，则得分计算方法应用全年实际值（B）/年度指标值（A）*该指标分值；若定量指标为反向指标，则得分计算方法应用年度指标值（A）/全年实际值（B）*该指标分值。若年初指标值设定偏低，则得分计算方法应用（全年实际值（B）—年度指标值（A））/年度指标值（A）*100%。若计算结果在200%-300%（含200%）区间，则按照该指标分值的10%扣分；计算结果在300%-500%（含300%）区间，则按照该指标分值的20%扣分；计算结果高于500%（含500%），则按照该指标分值的30%扣分。
4.请在“偏差原因分析及改进措施”中说明偏离目标、不能完成目标的原因及拟采取的措施。</t>
  </si>
  <si>
    <t>人才服务保障</t>
  </si>
  <si>
    <t>孟媛媛</t>
  </si>
  <si>
    <t>委托社会专业服务机构，加强自身风险防控建设；中心日常运转必要的服务采购及事务性的工作支出。</t>
  </si>
  <si>
    <r>
      <rPr>
        <b/>
        <sz val="11"/>
        <color rgb="FF000000"/>
        <rFont val="宋体"/>
        <charset val="134"/>
      </rPr>
      <t xml:space="preserve">    填表人：孟媛媛</t>
    </r>
    <r>
      <rPr>
        <b/>
        <sz val="11"/>
        <color rgb="FF000000"/>
        <rFont val="Times New Roman"/>
        <family val="1"/>
      </rPr>
      <t xml:space="preserve">                            </t>
    </r>
    <r>
      <rPr>
        <b/>
        <sz val="11"/>
        <color rgb="FF000000"/>
        <rFont val="宋体"/>
        <charset val="134"/>
      </rPr>
      <t>联系电话：84296163</t>
    </r>
    <r>
      <rPr>
        <b/>
        <sz val="11"/>
        <color rgb="FF000000"/>
        <rFont val="Times New Roman"/>
        <family val="1"/>
      </rPr>
      <t xml:space="preserve">                           </t>
    </r>
    <r>
      <rPr>
        <b/>
        <sz val="11"/>
        <color rgb="FF000000"/>
        <rFont val="宋体"/>
        <charset val="134"/>
      </rPr>
      <t>填写日期：2023年2月6日</t>
    </r>
  </si>
  <si>
    <t>人才开发</t>
  </si>
  <si>
    <t>陈曦</t>
  </si>
  <si>
    <t>分层次分领域开展“凤凰计划”高层次人才评审认定工作，认定一批杰出人才，评定100名左右领军人才，30名左右青年拔尖人才。统筹推进重点人才队伍建设，加大各领域、各系统人才引进、培养、激励力度</t>
  </si>
  <si>
    <t>开展“凤凰计划”高层次人才、杰出人才及青年拔尖人才的评选评定工作。统筹推进重点人才队伍建设。</t>
  </si>
  <si>
    <t>尚在申报，暂无数据</t>
  </si>
  <si>
    <r>
      <rPr>
        <b/>
        <sz val="11"/>
        <color rgb="FF000000"/>
        <rFont val="宋体"/>
        <charset val="134"/>
      </rPr>
      <t xml:space="preserve">    填表人：陈曦</t>
    </r>
    <r>
      <rPr>
        <b/>
        <sz val="11"/>
        <color rgb="FF000000"/>
        <rFont val="Times New Roman"/>
        <family val="1"/>
      </rPr>
      <t xml:space="preserve">                            </t>
    </r>
    <r>
      <rPr>
        <b/>
        <sz val="11"/>
        <color rgb="FF000000"/>
        <rFont val="宋体"/>
        <charset val="134"/>
      </rPr>
      <t>联系电话：84296160</t>
    </r>
    <r>
      <rPr>
        <b/>
        <sz val="11"/>
        <color rgb="FF000000"/>
        <rFont val="Times New Roman"/>
        <family val="1"/>
      </rPr>
      <t xml:space="preserve">                           </t>
    </r>
    <r>
      <rPr>
        <b/>
        <sz val="11"/>
        <color rgb="FF000000"/>
        <rFont val="宋体"/>
        <charset val="134"/>
      </rPr>
      <t>填写日期：2023年2月6日</t>
    </r>
  </si>
  <si>
    <t>联系服务</t>
  </si>
  <si>
    <t>周彦璋</t>
  </si>
  <si>
    <t>精简服务成本，提高服务效率，提升人才服务满意度</t>
  </si>
  <si>
    <t>有效控制服务成本，提升人才服务满意度</t>
  </si>
  <si>
    <r>
      <rPr>
        <b/>
        <sz val="11"/>
        <color rgb="FF000000"/>
        <rFont val="宋体"/>
        <charset val="134"/>
      </rPr>
      <t xml:space="preserve">    填表人：傅文彬</t>
    </r>
    <r>
      <rPr>
        <b/>
        <sz val="11"/>
        <color rgb="FF000000"/>
        <rFont val="Times New Roman"/>
        <family val="1"/>
      </rPr>
      <t xml:space="preserve">                            </t>
    </r>
    <r>
      <rPr>
        <b/>
        <sz val="11"/>
        <color rgb="FF000000"/>
        <rFont val="宋体"/>
        <charset val="134"/>
      </rPr>
      <t>联系电话：</t>
    </r>
    <r>
      <rPr>
        <b/>
        <sz val="11"/>
        <color rgb="FF000000"/>
        <rFont val="Times New Roman"/>
        <family val="1"/>
      </rPr>
      <t xml:space="preserve"> 84296162                          </t>
    </r>
    <r>
      <rPr>
        <b/>
        <sz val="11"/>
        <color rgb="FF000000"/>
        <rFont val="宋体"/>
        <charset val="134"/>
      </rPr>
      <t>填写日期：2023年2月6日</t>
    </r>
  </si>
  <si>
    <t>交流培养</t>
  </si>
  <si>
    <t>高歌</t>
  </si>
  <si>
    <t>吸引全球创业者来朝阳创新创业，提升服务国际人才来朝阳创新创业的水平，提高创业大会影响</t>
  </si>
  <si>
    <t>举办“创业大会”等活动，吸引全球创业者来朝阳创新创业，促进创业项目落地朝阳</t>
  </si>
  <si>
    <r>
      <rPr>
        <sz val="9"/>
        <color rgb="FF000000"/>
        <rFont val="Times New Roman"/>
        <family val="1"/>
      </rPr>
      <t>26</t>
    </r>
    <r>
      <rPr>
        <sz val="9"/>
        <color rgb="FF000000"/>
        <rFont val="宋体"/>
        <charset val="134"/>
      </rPr>
      <t>个</t>
    </r>
  </si>
  <si>
    <r>
      <rPr>
        <b/>
        <sz val="11"/>
        <color rgb="FF000000"/>
        <rFont val="宋体"/>
        <charset val="134"/>
      </rPr>
      <t xml:space="preserve">    填表人：张风竹</t>
    </r>
    <r>
      <rPr>
        <b/>
        <sz val="11"/>
        <color rgb="FF000000"/>
        <rFont val="Times New Roman"/>
        <family val="1"/>
      </rPr>
      <t xml:space="preserve">                            </t>
    </r>
    <r>
      <rPr>
        <b/>
        <sz val="11"/>
        <color rgb="FF000000"/>
        <rFont val="宋体"/>
        <charset val="134"/>
      </rPr>
      <t>联系电话：84409547</t>
    </r>
    <r>
      <rPr>
        <b/>
        <sz val="11"/>
        <color rgb="FF000000"/>
        <rFont val="Times New Roman"/>
        <family val="1"/>
      </rPr>
      <t xml:space="preserve">                           </t>
    </r>
    <r>
      <rPr>
        <b/>
        <sz val="11"/>
        <color rgb="FF000000"/>
        <rFont val="宋体"/>
        <charset val="134"/>
      </rPr>
      <t>填写日期：2023年2月6日</t>
    </r>
  </si>
  <si>
    <t>调研宣传</t>
  </si>
  <si>
    <t>周原</t>
  </si>
  <si>
    <t>用于开展人才服务工作的保障性开支，委托社会专业服务机构，加强自身风险防控建设。</t>
  </si>
  <si>
    <r>
      <rPr>
        <sz val="9"/>
        <color rgb="FF000000"/>
        <rFont val="Times New Roman"/>
        <family val="1"/>
      </rPr>
      <t>15</t>
    </r>
    <r>
      <rPr>
        <sz val="9"/>
        <color rgb="FF000000"/>
        <rFont val="宋体"/>
        <charset val="134"/>
      </rPr>
      <t>项</t>
    </r>
  </si>
  <si>
    <r>
      <rPr>
        <sz val="9"/>
        <color rgb="FF000000"/>
        <rFont val="Times New Roman"/>
        <family val="1"/>
      </rPr>
      <t>23</t>
    </r>
    <r>
      <rPr>
        <sz val="9"/>
        <color rgb="FF000000"/>
        <rFont val="宋体"/>
        <charset val="134"/>
      </rPr>
      <t>条</t>
    </r>
  </si>
  <si>
    <r>
      <rPr>
        <sz val="9"/>
        <color rgb="FF000000"/>
        <rFont val="Times New Roman"/>
        <family val="1"/>
      </rPr>
      <t>169</t>
    </r>
    <r>
      <rPr>
        <sz val="9"/>
        <color rgb="FF000000"/>
        <rFont val="宋体"/>
        <charset val="134"/>
      </rPr>
      <t>条</t>
    </r>
  </si>
  <si>
    <t>110分钟</t>
  </si>
  <si>
    <t>本年度视频时常110分钟</t>
  </si>
  <si>
    <t>84.7万元</t>
  </si>
  <si>
    <t>513次</t>
  </si>
  <si>
    <r>
      <rPr>
        <b/>
        <sz val="11"/>
        <color rgb="FF000000"/>
        <rFont val="宋体"/>
        <charset val="134"/>
      </rPr>
      <t xml:space="preserve">    填表人：周原</t>
    </r>
    <r>
      <rPr>
        <b/>
        <sz val="11"/>
        <color rgb="FF000000"/>
        <rFont val="Times New Roman"/>
        <family val="1"/>
      </rPr>
      <t xml:space="preserve">                            </t>
    </r>
    <r>
      <rPr>
        <b/>
        <sz val="11"/>
        <color rgb="FF000000"/>
        <rFont val="宋体"/>
        <charset val="134"/>
      </rPr>
      <t>联系电话：64377319</t>
    </r>
    <r>
      <rPr>
        <b/>
        <sz val="11"/>
        <color rgb="FF000000"/>
        <rFont val="Times New Roman"/>
        <family val="1"/>
      </rPr>
      <t xml:space="preserve">                           </t>
    </r>
    <r>
      <rPr>
        <b/>
        <sz val="11"/>
        <color rgb="FF000000"/>
        <rFont val="宋体"/>
        <charset val="134"/>
      </rPr>
      <t>填写日期：2023年2月6日</t>
    </r>
  </si>
  <si>
    <t>朝阳区人才地图智能决策系统</t>
  </si>
  <si>
    <t>陈蕾</t>
  </si>
  <si>
    <t>为贯彻落实市委《关于深化首都人才发展体制机制改革的实施意见》精神，对标北京市《新时代推动首都高质量发展人才支撑行动计划（2018—2022年）》，立足服务首都“四个中心”功能建设和创新发展、高质量发展要求，以国际人才社区建设为支撑，深化体制改革集聚人才、紧盯产业需求延揽人才、营造宜居环境容留人才、畅通交流渠道联系人才、完善事业支撑成就人才，构建国际一流的人才发展生态，为加快建设具有全球影响力的全国科技创新中心核心区提供人才支撑和智力保障，为实现朝阳区人才工作中的“引才、用才、育才、留才”四大目标，顺应“三优化一融合”（优化产业结构、优化社会服务、优化空间环境，推动文化融合）的发展理念，需要对于朝阳区人才现状与流动情况进行梳理和多维度描绘，搭建朝阳区人才地图智能决策系统，针对朝阳区现有人才数据库的字段不完备问题，从“引才”“留才”目的导向出发，为现有人才数据库的补充供分析用的其他数据信息，为后续系统分析与可视化呈现工作提供更好的数据基础；根据后期实际业务场景需要，从政府数据、社会第三方数据等渠道完成多源数据获取与分析工作，通过对朝阳区内各领域及类型人才的地理分布特征进行分析、对人才流入流出情况进行监测、评估朝阳区各街道的人才吸引力，给出评估结果，为街道提升人才吸引力提供支持，提升对于朝阳区人才工作的感知、认知与决策能力，帮助提升“引才”与“留才”效率。</t>
  </si>
  <si>
    <t>对朝阳区人才现状与流动情况进行梳理和多维度描绘，搭建朝阳区人才地图智能决策系统，针对朝阳区现有人才数据库的字段不完备问题，从“引才”“留才”目的导向出发，为现有人才数据库的补充供分析用的其他数据信息，为后续系统分析与可视化呈现工作提供更好的数据基础；根据后期实际业务场景需要，从政府数据、社会第三方数据等渠道完成多源数据获取与分析工作，通过对朝阳区内各领域及类型人才的地理分布特征进行分析、对人才流入流出情况进行监测、评估朝阳区各街道的人才吸引力，给出评估结果，为街道提升人才吸引力提供支持，提升对于朝阳区人才工作的感知、认知与决策能力，帮助提升“引才”与“留才”效率。</t>
  </si>
  <si>
    <t>熟练指标</t>
  </si>
  <si>
    <r>
      <rPr>
        <b/>
        <sz val="11"/>
        <color rgb="FF000000"/>
        <rFont val="宋体"/>
        <charset val="134"/>
      </rPr>
      <t xml:space="preserve">    填表人：陈蕾</t>
    </r>
    <r>
      <rPr>
        <b/>
        <sz val="11"/>
        <color rgb="FF000000"/>
        <rFont val="Times New Roman"/>
        <family val="1"/>
      </rPr>
      <t xml:space="preserve">                            </t>
    </r>
    <r>
      <rPr>
        <b/>
        <sz val="11"/>
        <color rgb="FF000000"/>
        <rFont val="宋体"/>
        <charset val="134"/>
      </rPr>
      <t>联系电话：84409565</t>
    </r>
    <r>
      <rPr>
        <b/>
        <sz val="11"/>
        <color rgb="FF000000"/>
        <rFont val="Times New Roman"/>
        <family val="1"/>
      </rPr>
      <t xml:space="preserve">                           </t>
    </r>
    <r>
      <rPr>
        <b/>
        <sz val="11"/>
        <color rgb="FF000000"/>
        <rFont val="宋体"/>
        <charset val="134"/>
      </rPr>
      <t>填写日期：2023年2月6日</t>
    </r>
  </si>
  <si>
    <t>网络安全等级保护测评</t>
  </si>
  <si>
    <t>通过对目标系统在安全技术及管理方面的测评，对目标系统的安全技术状态及安全管理状况做出初步判断，给出目标系统在安全技术及安全管理方面与其相应安全等级保护要求之间的差距。测评结论作为委托方进一步完善系统安全策略及安全技术防护措施依据</t>
  </si>
  <si>
    <t>通过对目标系统在安全技术及管理方面的测评并得出相关结论。测评结论作为委托方进一步完善系统安全策略及安全技术防护措施依据</t>
  </si>
  <si>
    <t>综合服务平台运维</t>
  </si>
  <si>
    <t>建设区域人才大数据中心，运用大数据、AI、区块链等高新科技手段统筹区级人才工作，充分发挥人才工作粘合剂、润滑剂、催化剂作用，促进区域资源高效整合。通过系统平台粘合聚集发展合力，发挥我区引才、用才、育才、留才的管理服务优势，汇聚各方英才、整合各类资源，实现人才资源共享和跨部门融合运用，为事业发展提供人才保障；通过系统平台润滑提升发展活力，畅通人才诉求、搭建统一平台、完善内部机制，破除束缚人才发展的制度障碍，最大限度激发人才发展活力；通过系统平台催化升级发展动力，优化人才结构、助力创新创业，推进产业多元融合、提升区域发展品质。</t>
  </si>
  <si>
    <t>建设区域人才大数据中心，运用大数据、AI、区块链等高新科技手段统筹区级人才工作。通过系统平台润滑提升发展活力，畅通人才诉求、搭建统一平台、完善内部机制，最大限度激发人才发展活力；通过系统平台催化升级发展动力，优化人才结构、助力创新创业，推进产业多元融合、提升区域发展品质。</t>
  </si>
  <si>
    <t>综合服务平台升级改造项目</t>
  </si>
  <si>
    <t>主要将围绕各类项目申报、服务专员咨询问答、凤凰计划与OTEC现有功能模块改造三个方向展开。其中，项目申报的主要方向为，人才项目申报、创新创业项目申报、双区项目申报、国际人才社区项目申报四类，需要实现相应功能模块中与申报流程相关的系列问题。凤凰计划和OTEC现有功能模块改造主要面向下一阶段凤凰计划申报和评审过程中的需求变化，以及OTEC项目报名与人才活动中的功能迭代需求。此外，还需要建设一个面向朝阳区人才业务的通用型数据库，用以支撑对内对外的数据协调、调度、打通、活化等信息化建设工作，可有效建设数据台账，支撑信息化项目实施和落地。基于这些具体业务的需求更新，为朝阳区人才工作的下一步建设提供坚实的信息化基础支持。</t>
  </si>
  <si>
    <t>主要将围绕各类项目申报、服务专员咨询问答、凤凰计划与OTEC现有功能模块改造三个方向开展升级改造。为朝阳区人才工作的下一步建设提供坚实的信息化基础支持。</t>
  </si>
  <si>
    <r>
      <rPr>
        <sz val="9"/>
        <color rgb="FF000000"/>
        <rFont val="宋体"/>
        <charset val="134"/>
      </rPr>
      <t>成本大于</t>
    </r>
    <r>
      <rPr>
        <sz val="9"/>
        <color rgb="FF000000"/>
        <rFont val="Times New Roman"/>
        <family val="1"/>
      </rPr>
      <t>50</t>
    </r>
    <r>
      <rPr>
        <sz val="9"/>
        <color rgb="FF000000"/>
        <rFont val="宋体"/>
        <charset val="134"/>
      </rPr>
      <t>万元</t>
    </r>
  </si>
  <si>
    <r>
      <rPr>
        <b/>
        <sz val="11"/>
        <color rgb="FF000000"/>
        <rFont val="宋体"/>
        <charset val="134"/>
      </rPr>
      <t xml:space="preserve">    填表人：</t>
    </r>
    <r>
      <rPr>
        <b/>
        <sz val="11"/>
        <color rgb="FF000000"/>
        <rFont val="Times New Roman"/>
        <family val="1"/>
      </rPr>
      <t xml:space="preserve">  </t>
    </r>
    <r>
      <rPr>
        <b/>
        <sz val="11"/>
        <color rgb="FF000000"/>
        <rFont val="宋体"/>
        <charset val="134"/>
      </rPr>
      <t>陈蕾</t>
    </r>
    <r>
      <rPr>
        <b/>
        <sz val="11"/>
        <color rgb="FF000000"/>
        <rFont val="Times New Roman"/>
        <family val="1"/>
      </rPr>
      <t xml:space="preserve">                          </t>
    </r>
    <r>
      <rPr>
        <b/>
        <sz val="11"/>
        <color rgb="FF000000"/>
        <rFont val="宋体"/>
        <charset val="134"/>
      </rPr>
      <t>联系电话：84409565</t>
    </r>
    <r>
      <rPr>
        <b/>
        <sz val="11"/>
        <color rgb="FF000000"/>
        <rFont val="Times New Roman"/>
        <family val="1"/>
      </rPr>
      <t xml:space="preserve">               </t>
    </r>
    <r>
      <rPr>
        <b/>
        <sz val="11"/>
        <color rgb="FF000000"/>
        <rFont val="宋体"/>
        <charset val="134"/>
      </rPr>
      <t>填写日期：2023年2月6日</t>
    </r>
  </si>
  <si>
    <t>产出</t>
  </si>
  <si>
    <t>效益</t>
  </si>
  <si>
    <t>人才服务</t>
  </si>
</sst>
</file>

<file path=xl/styles.xml><?xml version="1.0" encoding="utf-8"?>
<styleSheet xmlns="http://schemas.openxmlformats.org/spreadsheetml/2006/main">
  <numFmts count="3">
    <numFmt numFmtId="43" formatCode="_ * #,##0.00_ ;_ * \-#,##0.00_ ;_ * &quot;-&quot;??_ ;_ @_ "/>
    <numFmt numFmtId="176" formatCode="#,##0.00_ "/>
    <numFmt numFmtId="177" formatCode="0.00_ "/>
  </numFmts>
  <fonts count="17">
    <font>
      <sz val="12"/>
      <color theme="1"/>
      <name val="等线"/>
      <charset val="134"/>
      <scheme val="minor"/>
    </font>
    <font>
      <sz val="11"/>
      <color rgb="FF000000"/>
      <name val="宋体"/>
      <charset val="134"/>
    </font>
    <font>
      <b/>
      <sz val="11"/>
      <color rgb="FF000000"/>
      <name val="宋体"/>
      <charset val="134"/>
    </font>
    <font>
      <sz val="16"/>
      <color rgb="FF000000"/>
      <name val="黑体"/>
      <charset val="134"/>
    </font>
    <font>
      <b/>
      <sz val="11"/>
      <color rgb="FF000000"/>
      <name val="Times New Roman"/>
      <family val="1"/>
    </font>
    <font>
      <b/>
      <sz val="9"/>
      <color rgb="FF000000"/>
      <name val="Times New Roman"/>
      <family val="1"/>
    </font>
    <font>
      <sz val="9"/>
      <color rgb="FF000000"/>
      <name val="宋体"/>
      <charset val="134"/>
    </font>
    <font>
      <sz val="9"/>
      <color rgb="FF000000"/>
      <name val="Times New Roman"/>
      <family val="1"/>
    </font>
    <font>
      <b/>
      <sz val="9"/>
      <color rgb="FF000000"/>
      <name val="宋体"/>
      <charset val="134"/>
    </font>
    <font>
      <sz val="10"/>
      <color rgb="FF000000"/>
      <name val="宋体"/>
      <charset val="134"/>
    </font>
    <font>
      <sz val="9"/>
      <name val="Times New Roman"/>
      <family val="1"/>
    </font>
    <font>
      <sz val="10"/>
      <name val="等线"/>
      <charset val="134"/>
      <scheme val="minor"/>
    </font>
    <font>
      <sz val="9"/>
      <name val="宋体"/>
      <charset val="134"/>
    </font>
    <font>
      <sz val="10"/>
      <name val="宋体"/>
      <charset val="134"/>
    </font>
    <font>
      <b/>
      <sz val="9"/>
      <name val="Times New Roman"/>
      <family val="1"/>
    </font>
    <font>
      <sz val="11"/>
      <name val="宋体"/>
      <charset val="134"/>
    </font>
    <font>
      <sz val="9"/>
      <name val="等线"/>
      <charset val="134"/>
      <scheme val="minor"/>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04">
    <xf numFmtId="0" fontId="0" fillId="0" borderId="0" xfId="0">
      <alignment vertical="center"/>
    </xf>
    <xf numFmtId="0" fontId="1" fillId="0" borderId="0" xfId="0" applyFont="1" applyAlignment="1">
      <alignment vertical="center" wrapText="1"/>
    </xf>
    <xf numFmtId="0" fontId="1" fillId="0" borderId="0" xfId="0" applyFont="1">
      <alignment vertical="center"/>
    </xf>
    <xf numFmtId="43" fontId="1" fillId="0" borderId="0" xfId="0" applyNumberFormat="1" applyFont="1">
      <alignment vertical="center"/>
    </xf>
    <xf numFmtId="0" fontId="5" fillId="0" borderId="1"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43" fontId="7" fillId="0" borderId="1" xfId="0" applyNumberFormat="1"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5" fillId="0" borderId="3" xfId="0" applyFont="1" applyBorder="1" applyAlignment="1" applyProtection="1">
      <alignment horizontal="left" vertical="center" wrapText="1"/>
    </xf>
    <xf numFmtId="0" fontId="5" fillId="0" borderId="4" xfId="0" applyFont="1" applyBorder="1" applyAlignment="1" applyProtection="1">
      <alignment horizontal="left" vertical="center" wrapText="1"/>
    </xf>
    <xf numFmtId="0" fontId="5" fillId="0" borderId="5" xfId="0" applyFont="1" applyBorder="1" applyAlignment="1" applyProtection="1">
      <alignment horizontal="left" vertical="center" wrapText="1"/>
    </xf>
    <xf numFmtId="0" fontId="8" fillId="0" borderId="6" xfId="0" applyFont="1" applyBorder="1" applyAlignment="1" applyProtection="1">
      <alignment horizontal="center" vertical="center" wrapText="1"/>
    </xf>
    <xf numFmtId="9" fontId="7" fillId="0" borderId="1" xfId="0" applyNumberFormat="1" applyFont="1" applyBorder="1" applyAlignment="1" applyProtection="1">
      <alignment horizontal="center" vertical="center" wrapText="1"/>
    </xf>
    <xf numFmtId="49" fontId="6" fillId="0" borderId="1" xfId="0" applyNumberFormat="1" applyFont="1" applyBorder="1" applyAlignment="1" applyProtection="1">
      <alignment horizontal="center" vertical="center" wrapText="1"/>
    </xf>
    <xf numFmtId="0" fontId="8" fillId="0" borderId="1" xfId="0" applyFont="1" applyBorder="1" applyAlignment="1" applyProtection="1">
      <alignment vertical="center" wrapText="1"/>
    </xf>
    <xf numFmtId="0" fontId="9" fillId="0" borderId="1" xfId="0" applyFont="1" applyBorder="1" applyAlignment="1" applyProtection="1">
      <alignment vertical="center" wrapText="1"/>
    </xf>
    <xf numFmtId="0" fontId="5" fillId="0" borderId="3" xfId="0" applyFont="1" applyBorder="1" applyAlignment="1" applyProtection="1">
      <alignment horizontal="center" vertical="center" wrapText="1"/>
    </xf>
    <xf numFmtId="10" fontId="7" fillId="0" borderId="3" xfId="0" applyNumberFormat="1"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5" xfId="0" applyFont="1" applyBorder="1" applyAlignment="1" applyProtection="1">
      <alignment horizontal="center" vertical="center" wrapText="1"/>
    </xf>
    <xf numFmtId="0" fontId="6" fillId="0" borderId="1" xfId="0" applyFont="1" applyBorder="1" applyAlignment="1" applyProtection="1">
      <alignment horizontal="left" vertical="center" wrapText="1"/>
    </xf>
    <xf numFmtId="176" fontId="5" fillId="0" borderId="5" xfId="0" applyNumberFormat="1" applyFont="1" applyBorder="1" applyAlignment="1" applyProtection="1">
      <alignment horizontal="center" vertical="center" wrapText="1"/>
    </xf>
    <xf numFmtId="0" fontId="1" fillId="0" borderId="1" xfId="0" applyFont="1" applyBorder="1" applyProtection="1">
      <alignment vertical="center"/>
    </xf>
    <xf numFmtId="0" fontId="1" fillId="0" borderId="0" xfId="0" applyFont="1" applyAlignment="1">
      <alignment vertical="center"/>
    </xf>
    <xf numFmtId="0" fontId="0" fillId="0" borderId="0" xfId="0" applyAlignment="1">
      <alignment vertical="center"/>
    </xf>
    <xf numFmtId="0" fontId="1" fillId="0" borderId="1" xfId="0" applyFont="1" applyBorder="1" applyAlignment="1" applyProtection="1">
      <alignment vertical="center"/>
    </xf>
    <xf numFmtId="0" fontId="6" fillId="0" borderId="5" xfId="0" applyFont="1" applyBorder="1" applyAlignment="1" applyProtection="1">
      <alignment horizontal="center" vertical="center" wrapText="1"/>
    </xf>
    <xf numFmtId="9" fontId="7" fillId="0" borderId="5" xfId="0" applyNumberFormat="1" applyFont="1" applyBorder="1" applyAlignment="1" applyProtection="1">
      <alignment horizontal="center" vertical="center" wrapText="1"/>
    </xf>
    <xf numFmtId="49" fontId="6" fillId="0" borderId="5" xfId="0" applyNumberFormat="1" applyFont="1" applyBorder="1" applyAlignment="1" applyProtection="1">
      <alignment horizontal="center" vertical="center" wrapText="1"/>
    </xf>
    <xf numFmtId="176" fontId="7" fillId="0" borderId="1" xfId="0" applyNumberFormat="1" applyFont="1" applyBorder="1" applyAlignment="1" applyProtection="1">
      <alignment horizontal="center" vertical="center" wrapText="1"/>
    </xf>
    <xf numFmtId="43" fontId="7" fillId="0" borderId="3" xfId="0" applyNumberFormat="1"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9" fontId="7" fillId="0" borderId="3" xfId="0" applyNumberFormat="1" applyFont="1" applyBorder="1" applyAlignment="1" applyProtection="1">
      <alignment horizontal="center" vertical="center" wrapText="1"/>
    </xf>
    <xf numFmtId="0" fontId="10" fillId="0" borderId="5" xfId="0" applyFont="1" applyBorder="1" applyAlignment="1" applyProtection="1">
      <alignment horizontal="center" vertical="center"/>
    </xf>
    <xf numFmtId="0" fontId="10" fillId="0" borderId="1" xfId="0" applyFont="1" applyBorder="1" applyAlignment="1" applyProtection="1">
      <alignment horizontal="center" vertical="center"/>
    </xf>
    <xf numFmtId="176" fontId="10" fillId="0" borderId="5" xfId="0" applyNumberFormat="1" applyFont="1" applyBorder="1" applyAlignment="1" applyProtection="1">
      <alignment horizontal="center" vertical="center"/>
    </xf>
    <xf numFmtId="0" fontId="12" fillId="0" borderId="1" xfId="0" applyFont="1" applyBorder="1" applyAlignment="1" applyProtection="1">
      <alignment horizontal="center" vertical="center"/>
    </xf>
    <xf numFmtId="0" fontId="13" fillId="0" borderId="1" xfId="0" applyFont="1" applyBorder="1" applyAlignment="1" applyProtection="1">
      <alignment vertical="center"/>
    </xf>
    <xf numFmtId="176" fontId="14" fillId="0" borderId="5" xfId="0" applyNumberFormat="1" applyFont="1" applyBorder="1" applyAlignment="1" applyProtection="1">
      <alignment horizontal="center" vertical="center"/>
    </xf>
    <xf numFmtId="0" fontId="15" fillId="0" borderId="1" xfId="0" applyFont="1" applyBorder="1" applyAlignment="1" applyProtection="1">
      <alignment vertical="center"/>
    </xf>
    <xf numFmtId="177" fontId="14" fillId="0" borderId="5" xfId="0" applyNumberFormat="1"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4" xfId="0" applyFont="1" applyBorder="1" applyAlignment="1" applyProtection="1">
      <alignment horizontal="center" vertical="center"/>
    </xf>
    <xf numFmtId="0" fontId="10" fillId="0" borderId="10" xfId="0" applyFont="1" applyBorder="1" applyAlignment="1" applyProtection="1">
      <alignment horizontal="center" vertical="center"/>
    </xf>
    <xf numFmtId="0" fontId="15" fillId="0" borderId="1" xfId="0" applyFont="1" applyBorder="1" applyProtection="1">
      <alignment vertical="center"/>
    </xf>
    <xf numFmtId="0" fontId="12" fillId="0" borderId="5" xfId="0" applyFont="1" applyBorder="1" applyAlignment="1" applyProtection="1">
      <alignment horizontal="center" vertical="center"/>
    </xf>
    <xf numFmtId="0" fontId="1" fillId="2" borderId="0" xfId="0" applyFont="1" applyFill="1">
      <alignment vertical="center"/>
    </xf>
    <xf numFmtId="0" fontId="6" fillId="2" borderId="1"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5" fillId="2" borderId="3" xfId="0" applyFont="1" applyFill="1" applyBorder="1" applyAlignment="1" applyProtection="1">
      <alignment horizontal="left" vertical="center" wrapText="1"/>
    </xf>
    <xf numFmtId="0" fontId="5" fillId="2" borderId="4" xfId="0" applyFont="1" applyFill="1" applyBorder="1" applyAlignment="1" applyProtection="1">
      <alignment horizontal="left" vertical="center" wrapText="1"/>
    </xf>
    <xf numFmtId="0" fontId="5" fillId="2" borderId="5" xfId="0" applyFont="1" applyFill="1" applyBorder="1" applyAlignment="1" applyProtection="1">
      <alignment horizontal="left" vertical="center" wrapText="1"/>
    </xf>
    <xf numFmtId="9" fontId="7" fillId="2" borderId="1" xfId="0" applyNumberFormat="1" applyFont="1" applyFill="1" applyBorder="1" applyAlignment="1" applyProtection="1">
      <alignment horizontal="center" vertical="center" wrapText="1"/>
    </xf>
    <xf numFmtId="0" fontId="7" fillId="2" borderId="5" xfId="0" applyFont="1" applyFill="1" applyBorder="1" applyAlignment="1" applyProtection="1">
      <alignment horizontal="center" vertical="center" wrapText="1"/>
    </xf>
    <xf numFmtId="0" fontId="1" fillId="0" borderId="1" xfId="0" applyFont="1" applyBorder="1" applyAlignment="1" applyProtection="1">
      <alignment vertical="center" wrapText="1"/>
    </xf>
    <xf numFmtId="43" fontId="5" fillId="0" borderId="5" xfId="0" applyNumberFormat="1" applyFont="1" applyBorder="1" applyAlignment="1" applyProtection="1">
      <alignment horizontal="center" vertical="center" wrapText="1"/>
    </xf>
    <xf numFmtId="0" fontId="2" fillId="0" borderId="0" xfId="0" applyFont="1">
      <alignment vertical="center"/>
    </xf>
    <xf numFmtId="0" fontId="3" fillId="0" borderId="0" xfId="0" applyFont="1" applyAlignment="1">
      <alignment horizontal="center" vertical="center" wrapText="1"/>
    </xf>
    <xf numFmtId="0" fontId="4" fillId="0" borderId="0" xfId="0" applyFont="1" applyAlignment="1">
      <alignment horizontal="center" vertical="top" wrapText="1"/>
    </xf>
    <xf numFmtId="0" fontId="5" fillId="0" borderId="1"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5" fillId="0" borderId="1" xfId="0" applyFont="1" applyBorder="1" applyAlignment="1" applyProtection="1">
      <alignment horizontal="justify" vertical="center" wrapText="1"/>
    </xf>
    <xf numFmtId="43" fontId="7" fillId="0" borderId="1" xfId="0" applyNumberFormat="1"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0" fontId="5" fillId="0" borderId="3" xfId="0" applyFont="1" applyBorder="1" applyAlignment="1" applyProtection="1">
      <alignment horizontal="left" vertical="center" wrapText="1"/>
    </xf>
    <xf numFmtId="0" fontId="5" fillId="0" borderId="4" xfId="0" applyFont="1" applyBorder="1" applyAlignment="1" applyProtection="1">
      <alignment horizontal="left" vertical="center" wrapText="1"/>
    </xf>
    <xf numFmtId="0" fontId="5" fillId="0" borderId="5" xfId="0" applyFont="1" applyBorder="1" applyAlignment="1" applyProtection="1">
      <alignment horizontal="left" vertical="center" wrapText="1"/>
    </xf>
    <xf numFmtId="0" fontId="7" fillId="0" borderId="3" xfId="0" applyFont="1" applyBorder="1" applyAlignment="1" applyProtection="1">
      <alignment horizontal="center" vertical="center" wrapText="1"/>
    </xf>
    <xf numFmtId="0" fontId="7" fillId="0" borderId="5" xfId="0" applyFont="1" applyBorder="1" applyAlignment="1" applyProtection="1">
      <alignment horizontal="center" vertical="center" wrapText="1"/>
    </xf>
    <xf numFmtId="0" fontId="5" fillId="2" borderId="1" xfId="0" applyFont="1" applyFill="1" applyBorder="1" applyAlignment="1" applyProtection="1">
      <alignment horizontal="left" vertical="center" wrapText="1"/>
    </xf>
    <xf numFmtId="0" fontId="5" fillId="0" borderId="1" xfId="0" applyFont="1" applyBorder="1" applyAlignment="1" applyProtection="1">
      <alignment horizontal="left" vertical="center" wrapText="1"/>
    </xf>
    <xf numFmtId="0" fontId="5" fillId="2" borderId="3" xfId="0" applyFont="1" applyFill="1" applyBorder="1" applyAlignment="1" applyProtection="1">
      <alignment horizontal="left" vertical="center" wrapText="1"/>
    </xf>
    <xf numFmtId="0" fontId="5" fillId="2" borderId="4" xfId="0" applyFont="1" applyFill="1" applyBorder="1" applyAlignment="1" applyProtection="1">
      <alignment horizontal="left" vertical="center" wrapText="1"/>
    </xf>
    <xf numFmtId="0" fontId="5" fillId="2" borderId="5" xfId="0" applyFont="1" applyFill="1" applyBorder="1" applyAlignment="1" applyProtection="1">
      <alignment horizontal="left" vertical="center" wrapText="1"/>
    </xf>
    <xf numFmtId="0" fontId="7" fillId="2" borderId="3"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wrapText="1"/>
    </xf>
    <xf numFmtId="0" fontId="9" fillId="0" borderId="1" xfId="0" applyFont="1" applyBorder="1" applyAlignment="1" applyProtection="1">
      <alignment vertical="center" wrapText="1"/>
    </xf>
    <xf numFmtId="0" fontId="2" fillId="0" borderId="0" xfId="0" applyFont="1" applyAlignment="1">
      <alignment horizontal="left" vertical="top" wrapText="1"/>
    </xf>
    <xf numFmtId="0" fontId="4" fillId="0" borderId="0" xfId="0" applyFont="1" applyAlignment="1">
      <alignment horizontal="left" vertical="top" wrapText="1"/>
    </xf>
    <xf numFmtId="0" fontId="5" fillId="0" borderId="7"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4" fillId="0" borderId="0" xfId="0" applyFont="1" applyAlignment="1">
      <alignment horizontal="center" vertical="center" wrapText="1"/>
    </xf>
    <xf numFmtId="0" fontId="10" fillId="0" borderId="11" xfId="0" applyFont="1" applyBorder="1" applyAlignment="1" applyProtection="1">
      <alignment horizontal="center" vertical="center"/>
    </xf>
    <xf numFmtId="0" fontId="11" fillId="0" borderId="11" xfId="0" applyFont="1" applyBorder="1">
      <alignment vertical="center"/>
    </xf>
    <xf numFmtId="0" fontId="5" fillId="0" borderId="3" xfId="0" applyFont="1" applyBorder="1" applyAlignment="1" applyProtection="1">
      <alignment horizontal="center" vertical="center" wrapText="1"/>
    </xf>
    <xf numFmtId="0" fontId="14" fillId="0" borderId="11" xfId="0" applyFont="1" applyBorder="1" applyAlignment="1" applyProtection="1">
      <alignment horizontal="center" vertical="center"/>
    </xf>
    <xf numFmtId="0" fontId="2" fillId="0" borderId="0" xfId="0" applyFont="1" applyAlignment="1">
      <alignment horizontal="left" vertical="center" wrapText="1"/>
    </xf>
    <xf numFmtId="0" fontId="4" fillId="0" borderId="0" xfId="0" applyFont="1" applyAlignment="1">
      <alignment horizontal="left" vertical="center" wrapText="1"/>
    </xf>
    <xf numFmtId="0" fontId="8" fillId="0" borderId="6" xfId="0" applyFont="1" applyBorder="1" applyAlignment="1" applyProtection="1">
      <alignment horizontal="center" vertical="center" wrapText="1"/>
    </xf>
    <xf numFmtId="0" fontId="2" fillId="0" borderId="0" xfId="0" applyFont="1" applyAlignment="1">
      <alignment vertical="center"/>
    </xf>
    <xf numFmtId="0" fontId="11" fillId="0" borderId="11" xfId="0" applyFont="1" applyBorder="1" applyAlignment="1">
      <alignment vertical="center"/>
    </xf>
    <xf numFmtId="0" fontId="8" fillId="0" borderId="7"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43" fontId="7" fillId="0" borderId="3" xfId="0" applyNumberFormat="1" applyFont="1" applyBorder="1" applyAlignment="1" applyProtection="1">
      <alignment horizontal="center" vertical="center" wrapText="1"/>
    </xf>
    <xf numFmtId="43" fontId="7" fillId="0" borderId="5" xfId="0" applyNumberFormat="1" applyFont="1" applyBorder="1" applyAlignment="1" applyProtection="1">
      <alignment horizontal="center" vertical="center" wrapText="1"/>
    </xf>
    <xf numFmtId="0" fontId="5" fillId="0" borderId="8" xfId="0" applyFont="1" applyBorder="1" applyAlignment="1" applyProtection="1">
      <alignment horizontal="left" vertical="center" wrapText="1"/>
    </xf>
    <xf numFmtId="0" fontId="5" fillId="0" borderId="9" xfId="0" applyFont="1" applyBorder="1" applyAlignment="1" applyProtection="1">
      <alignment horizontal="left" vertical="center" wrapText="1"/>
    </xf>
    <xf numFmtId="0" fontId="5" fillId="0" borderId="10" xfId="0" applyFont="1" applyBorder="1" applyAlignment="1" applyProtection="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ummaryRight="0"/>
  </sheetPr>
  <dimension ref="A1:M105"/>
  <sheetViews>
    <sheetView workbookViewId="0">
      <selection sqref="A1:L1"/>
    </sheetView>
  </sheetViews>
  <sheetFormatPr defaultColWidth="9" defaultRowHeight="23.45" customHeight="1"/>
  <cols>
    <col min="1" max="1" width="4.375" style="2" customWidth="1"/>
    <col min="2" max="2" width="8.125" style="2" customWidth="1"/>
    <col min="3" max="3" width="7.375" style="2" customWidth="1"/>
    <col min="4" max="4" width="8" style="2" customWidth="1"/>
    <col min="5" max="5" width="13.875" style="2" customWidth="1"/>
    <col min="6" max="6" width="2.125" style="2" customWidth="1"/>
    <col min="7" max="7" width="14.5" style="2" customWidth="1"/>
    <col min="8" max="8" width="15.125" style="2" customWidth="1"/>
    <col min="9" max="9" width="2.375" style="2" customWidth="1"/>
    <col min="10" max="10" width="5.5" style="2" customWidth="1"/>
    <col min="11" max="11" width="6.625" style="2" customWidth="1"/>
    <col min="12" max="12" width="13.625" style="2" customWidth="1"/>
  </cols>
  <sheetData>
    <row r="1" spans="1:12" ht="23.45" customHeight="1">
      <c r="A1" s="59" t="s">
        <v>0</v>
      </c>
      <c r="B1" s="59"/>
      <c r="C1" s="59"/>
      <c r="D1" s="59"/>
      <c r="E1" s="59"/>
      <c r="F1" s="59"/>
      <c r="G1" s="59"/>
      <c r="H1" s="59"/>
      <c r="I1" s="59"/>
      <c r="J1" s="59"/>
      <c r="K1" s="59"/>
      <c r="L1" s="59"/>
    </row>
    <row r="2" spans="1:12" ht="23.45" customHeight="1">
      <c r="A2" s="60" t="s">
        <v>1</v>
      </c>
      <c r="B2" s="60"/>
      <c r="C2" s="60"/>
      <c r="D2" s="60"/>
      <c r="E2" s="60"/>
      <c r="F2" s="60"/>
      <c r="G2" s="60"/>
      <c r="H2" s="60"/>
      <c r="I2" s="60"/>
      <c r="J2" s="60"/>
      <c r="K2" s="60"/>
      <c r="L2" s="60"/>
    </row>
    <row r="3" spans="1:12" ht="23.45" customHeight="1">
      <c r="A3" s="61" t="s">
        <v>2</v>
      </c>
      <c r="B3" s="61"/>
      <c r="C3" s="61"/>
      <c r="D3" s="61"/>
      <c r="E3" s="61"/>
      <c r="F3" s="61"/>
      <c r="G3" s="61"/>
      <c r="H3" s="61"/>
      <c r="I3" s="61"/>
      <c r="J3" s="61"/>
      <c r="K3" s="61"/>
      <c r="L3" s="61"/>
    </row>
    <row r="4" spans="1:12" ht="23.45" customHeight="1">
      <c r="A4" s="62" t="s">
        <v>3</v>
      </c>
      <c r="B4" s="62"/>
      <c r="C4" s="63" t="s">
        <v>4</v>
      </c>
      <c r="D4" s="64"/>
      <c r="E4" s="64"/>
      <c r="F4" s="64"/>
      <c r="G4" s="64"/>
      <c r="H4" s="64"/>
      <c r="I4" s="64"/>
      <c r="J4" s="64"/>
      <c r="K4" s="64"/>
      <c r="L4" s="64"/>
    </row>
    <row r="5" spans="1:12" ht="23.45" customHeight="1">
      <c r="A5" s="62" t="s">
        <v>5</v>
      </c>
      <c r="B5" s="62"/>
      <c r="C5" s="63" t="s">
        <v>6</v>
      </c>
      <c r="D5" s="64"/>
      <c r="E5" s="64"/>
      <c r="F5" s="64"/>
      <c r="G5" s="64"/>
      <c r="H5" s="62" t="s">
        <v>7</v>
      </c>
      <c r="I5" s="62"/>
      <c r="J5" s="63" t="s">
        <v>8</v>
      </c>
      <c r="K5" s="64"/>
      <c r="L5" s="64"/>
    </row>
    <row r="6" spans="1:12" ht="23.45" customHeight="1">
      <c r="A6" s="62" t="s">
        <v>9</v>
      </c>
      <c r="B6" s="62"/>
      <c r="C6" s="64"/>
      <c r="D6" s="64"/>
      <c r="E6" s="64"/>
      <c r="F6" s="64"/>
      <c r="G6" s="64"/>
      <c r="H6" s="62" t="s">
        <v>10</v>
      </c>
      <c r="I6" s="62"/>
      <c r="J6" s="64"/>
      <c r="K6" s="64"/>
      <c r="L6" s="64"/>
    </row>
    <row r="7" spans="1:12" ht="23.45" customHeight="1">
      <c r="A7" s="67" t="s">
        <v>11</v>
      </c>
      <c r="B7" s="62"/>
      <c r="C7" s="62"/>
      <c r="D7" s="62"/>
      <c r="E7" s="4" t="s">
        <v>12</v>
      </c>
      <c r="F7" s="62" t="s">
        <v>13</v>
      </c>
      <c r="G7" s="62"/>
      <c r="H7" s="62" t="s">
        <v>14</v>
      </c>
      <c r="I7" s="62"/>
      <c r="J7" s="18" t="s">
        <v>15</v>
      </c>
      <c r="K7" s="18" t="s">
        <v>16</v>
      </c>
      <c r="L7" s="4" t="s">
        <v>17</v>
      </c>
    </row>
    <row r="8" spans="1:12" ht="23.45" customHeight="1">
      <c r="A8" s="62"/>
      <c r="B8" s="62"/>
      <c r="C8" s="65" t="s">
        <v>18</v>
      </c>
      <c r="D8" s="65"/>
      <c r="E8" s="8">
        <v>15184439.720000001</v>
      </c>
      <c r="F8" s="66">
        <v>12080753.24</v>
      </c>
      <c r="G8" s="66"/>
      <c r="H8" s="66">
        <v>12052334.619999999</v>
      </c>
      <c r="I8" s="66"/>
      <c r="J8" s="18">
        <v>10</v>
      </c>
      <c r="K8" s="32">
        <f>H8/F8</f>
        <v>0.99764761191331097</v>
      </c>
      <c r="L8" s="8">
        <f>K8*10</f>
        <v>9.9764761191331104</v>
      </c>
    </row>
    <row r="9" spans="1:12" ht="27.95" customHeight="1">
      <c r="A9" s="62"/>
      <c r="B9" s="62"/>
      <c r="C9" s="62" t="s">
        <v>19</v>
      </c>
      <c r="D9" s="62"/>
      <c r="E9" s="6"/>
      <c r="F9" s="66">
        <v>7787890.6500000004</v>
      </c>
      <c r="G9" s="66"/>
      <c r="H9" s="66">
        <v>12043750</v>
      </c>
      <c r="I9" s="66"/>
      <c r="J9" s="20" t="s">
        <v>20</v>
      </c>
      <c r="K9" s="20"/>
      <c r="L9" s="6" t="s">
        <v>20</v>
      </c>
    </row>
    <row r="10" spans="1:12" ht="23.45" customHeight="1">
      <c r="A10" s="62"/>
      <c r="B10" s="62"/>
      <c r="C10" s="62" t="s">
        <v>21</v>
      </c>
      <c r="D10" s="62"/>
      <c r="E10" s="6"/>
      <c r="F10" s="66">
        <v>4285002.59</v>
      </c>
      <c r="G10" s="66"/>
      <c r="H10" s="66"/>
      <c r="I10" s="66"/>
      <c r="J10" s="20" t="s">
        <v>20</v>
      </c>
      <c r="K10" s="20"/>
      <c r="L10" s="6" t="s">
        <v>20</v>
      </c>
    </row>
    <row r="11" spans="1:12" ht="23.45" customHeight="1">
      <c r="A11" s="62"/>
      <c r="B11" s="62"/>
      <c r="C11" s="62" t="s">
        <v>22</v>
      </c>
      <c r="D11" s="62"/>
      <c r="E11" s="6"/>
      <c r="F11" s="66">
        <v>7860</v>
      </c>
      <c r="G11" s="66"/>
      <c r="H11" s="66">
        <v>8584.6200000000008</v>
      </c>
      <c r="I11" s="66"/>
      <c r="J11" s="20" t="s">
        <v>20</v>
      </c>
      <c r="K11" s="20"/>
      <c r="L11" s="6" t="s">
        <v>20</v>
      </c>
    </row>
    <row r="12" spans="1:12" ht="23.45" customHeight="1">
      <c r="A12" s="62" t="s">
        <v>23</v>
      </c>
      <c r="B12" s="62" t="s">
        <v>24</v>
      </c>
      <c r="C12" s="62"/>
      <c r="D12" s="62"/>
      <c r="E12" s="62"/>
      <c r="F12" s="62"/>
      <c r="G12" s="62"/>
      <c r="H12" s="62" t="s">
        <v>25</v>
      </c>
      <c r="I12" s="62"/>
      <c r="J12" s="62"/>
      <c r="K12" s="62"/>
      <c r="L12" s="62"/>
    </row>
    <row r="13" spans="1:12" ht="55.5" customHeight="1">
      <c r="A13" s="62"/>
      <c r="B13" s="63" t="s">
        <v>26</v>
      </c>
      <c r="C13" s="64"/>
      <c r="D13" s="64"/>
      <c r="E13" s="64"/>
      <c r="F13" s="64"/>
      <c r="G13" s="64"/>
      <c r="H13" s="63" t="s">
        <v>26</v>
      </c>
      <c r="I13" s="64"/>
      <c r="J13" s="64"/>
      <c r="K13" s="64"/>
      <c r="L13" s="64"/>
    </row>
    <row r="14" spans="1:12" ht="23.45" customHeight="1">
      <c r="A14" s="67" t="s">
        <v>27</v>
      </c>
      <c r="B14" s="62" t="s">
        <v>28</v>
      </c>
      <c r="C14" s="62" t="s">
        <v>29</v>
      </c>
      <c r="D14" s="62" t="s">
        <v>30</v>
      </c>
      <c r="E14" s="62"/>
      <c r="F14" s="62"/>
      <c r="G14" s="4" t="s">
        <v>31</v>
      </c>
      <c r="H14" s="4" t="s">
        <v>32</v>
      </c>
      <c r="I14" s="62" t="s">
        <v>15</v>
      </c>
      <c r="J14" s="62"/>
      <c r="K14" s="83" t="s">
        <v>17</v>
      </c>
      <c r="L14" s="67" t="s">
        <v>33</v>
      </c>
    </row>
    <row r="15" spans="1:12" ht="23.45" customHeight="1">
      <c r="A15" s="62"/>
      <c r="B15" s="62"/>
      <c r="C15" s="62"/>
      <c r="D15" s="62"/>
      <c r="E15" s="62"/>
      <c r="F15" s="62"/>
      <c r="G15" s="4" t="s">
        <v>34</v>
      </c>
      <c r="H15" s="4" t="s">
        <v>35</v>
      </c>
      <c r="I15" s="62"/>
      <c r="J15" s="62"/>
      <c r="K15" s="85"/>
      <c r="L15" s="62"/>
    </row>
    <row r="16" spans="1:12" ht="40.5" customHeight="1">
      <c r="A16" s="62"/>
      <c r="B16" s="62" t="s">
        <v>36</v>
      </c>
      <c r="C16" s="83" t="s">
        <v>37</v>
      </c>
      <c r="D16" s="68" t="s">
        <v>38</v>
      </c>
      <c r="E16" s="69"/>
      <c r="F16" s="70"/>
      <c r="G16" s="5" t="s">
        <v>39</v>
      </c>
      <c r="H16" s="6" t="s">
        <v>40</v>
      </c>
      <c r="I16" s="71">
        <v>1</v>
      </c>
      <c r="J16" s="72"/>
      <c r="K16" s="21">
        <v>1</v>
      </c>
      <c r="L16" s="21"/>
    </row>
    <row r="17" spans="1:12" ht="40.5" customHeight="1">
      <c r="A17" s="62"/>
      <c r="B17" s="62"/>
      <c r="C17" s="84"/>
      <c r="D17" s="68" t="s">
        <v>41</v>
      </c>
      <c r="E17" s="69"/>
      <c r="F17" s="70"/>
      <c r="G17" s="5" t="s">
        <v>42</v>
      </c>
      <c r="H17" s="6" t="s">
        <v>43</v>
      </c>
      <c r="I17" s="71">
        <v>1</v>
      </c>
      <c r="J17" s="72"/>
      <c r="K17" s="21">
        <v>1</v>
      </c>
      <c r="L17" s="21"/>
    </row>
    <row r="18" spans="1:12" ht="40.5" customHeight="1">
      <c r="A18" s="62"/>
      <c r="B18" s="62"/>
      <c r="C18" s="84"/>
      <c r="D18" s="68" t="s">
        <v>44</v>
      </c>
      <c r="E18" s="69"/>
      <c r="F18" s="70"/>
      <c r="G18" s="5" t="s">
        <v>45</v>
      </c>
      <c r="H18" s="6" t="s">
        <v>46</v>
      </c>
      <c r="I18" s="71">
        <v>1</v>
      </c>
      <c r="J18" s="72"/>
      <c r="K18" s="21">
        <v>0.75</v>
      </c>
      <c r="L18" s="21"/>
    </row>
    <row r="19" spans="1:12" ht="40.5" customHeight="1">
      <c r="A19" s="62"/>
      <c r="B19" s="62"/>
      <c r="C19" s="84"/>
      <c r="D19" s="68" t="s">
        <v>47</v>
      </c>
      <c r="E19" s="69"/>
      <c r="F19" s="70"/>
      <c r="G19" s="5" t="s">
        <v>48</v>
      </c>
      <c r="H19" s="6" t="s">
        <v>49</v>
      </c>
      <c r="I19" s="71">
        <v>1</v>
      </c>
      <c r="J19" s="72"/>
      <c r="K19" s="6">
        <v>0.82</v>
      </c>
      <c r="L19" s="6"/>
    </row>
    <row r="20" spans="1:12" ht="40.5" customHeight="1">
      <c r="A20" s="62"/>
      <c r="B20" s="62"/>
      <c r="C20" s="84"/>
      <c r="D20" s="68" t="s">
        <v>50</v>
      </c>
      <c r="E20" s="69"/>
      <c r="F20" s="70"/>
      <c r="G20" s="5" t="s">
        <v>51</v>
      </c>
      <c r="H20" s="6">
        <v>736</v>
      </c>
      <c r="I20" s="71">
        <v>1</v>
      </c>
      <c r="J20" s="72"/>
      <c r="K20" s="6">
        <v>1</v>
      </c>
      <c r="L20" s="6"/>
    </row>
    <row r="21" spans="1:12" ht="40.5" customHeight="1">
      <c r="A21" s="62"/>
      <c r="B21" s="62"/>
      <c r="C21" s="84"/>
      <c r="D21" s="68" t="s">
        <v>52</v>
      </c>
      <c r="E21" s="69"/>
      <c r="F21" s="70"/>
      <c r="G21" s="5" t="s">
        <v>53</v>
      </c>
      <c r="H21" s="6" t="s">
        <v>54</v>
      </c>
      <c r="I21" s="71">
        <v>1</v>
      </c>
      <c r="J21" s="72"/>
      <c r="K21" s="6">
        <v>1</v>
      </c>
      <c r="L21" s="6"/>
    </row>
    <row r="22" spans="1:12" ht="40.5" customHeight="1">
      <c r="A22" s="62"/>
      <c r="B22" s="62"/>
      <c r="C22" s="84"/>
      <c r="D22" s="68" t="s">
        <v>55</v>
      </c>
      <c r="E22" s="69"/>
      <c r="F22" s="70"/>
      <c r="G22" s="5" t="s">
        <v>56</v>
      </c>
      <c r="H22" s="6" t="s">
        <v>57</v>
      </c>
      <c r="I22" s="71">
        <v>1</v>
      </c>
      <c r="J22" s="72"/>
      <c r="K22" s="6">
        <v>1</v>
      </c>
      <c r="L22" s="6"/>
    </row>
    <row r="23" spans="1:12" ht="40.5" customHeight="1">
      <c r="A23" s="62"/>
      <c r="B23" s="62"/>
      <c r="C23" s="84"/>
      <c r="D23" s="68" t="s">
        <v>58</v>
      </c>
      <c r="E23" s="69"/>
      <c r="F23" s="70"/>
      <c r="G23" s="5" t="s">
        <v>59</v>
      </c>
      <c r="H23" s="6" t="s">
        <v>60</v>
      </c>
      <c r="I23" s="71">
        <v>1</v>
      </c>
      <c r="J23" s="72"/>
      <c r="K23" s="6">
        <v>1</v>
      </c>
      <c r="L23" s="6"/>
    </row>
    <row r="24" spans="1:12" ht="40.5" customHeight="1">
      <c r="A24" s="62"/>
      <c r="B24" s="62"/>
      <c r="C24" s="84"/>
      <c r="D24" s="68" t="s">
        <v>61</v>
      </c>
      <c r="E24" s="69"/>
      <c r="F24" s="70"/>
      <c r="G24" s="5" t="s">
        <v>62</v>
      </c>
      <c r="H24" s="6" t="s">
        <v>63</v>
      </c>
      <c r="I24" s="71">
        <v>1</v>
      </c>
      <c r="J24" s="72"/>
      <c r="K24" s="6">
        <v>1</v>
      </c>
      <c r="L24" s="6"/>
    </row>
    <row r="25" spans="1:12" ht="40.5" customHeight="1">
      <c r="A25" s="62"/>
      <c r="B25" s="62"/>
      <c r="C25" s="84"/>
      <c r="D25" s="68" t="s">
        <v>64</v>
      </c>
      <c r="E25" s="69"/>
      <c r="F25" s="70"/>
      <c r="G25" s="5" t="s">
        <v>65</v>
      </c>
      <c r="H25" s="6" t="s">
        <v>66</v>
      </c>
      <c r="I25" s="71">
        <v>1</v>
      </c>
      <c r="J25" s="72"/>
      <c r="K25" s="6">
        <v>1</v>
      </c>
      <c r="L25" s="6"/>
    </row>
    <row r="26" spans="1:12" ht="40.5" customHeight="1">
      <c r="A26" s="62"/>
      <c r="B26" s="62"/>
      <c r="C26" s="84"/>
      <c r="D26" s="68" t="s">
        <v>67</v>
      </c>
      <c r="E26" s="69"/>
      <c r="F26" s="70"/>
      <c r="G26" s="5" t="s">
        <v>68</v>
      </c>
      <c r="H26" s="6" t="s">
        <v>69</v>
      </c>
      <c r="I26" s="71">
        <v>1</v>
      </c>
      <c r="J26" s="72"/>
      <c r="K26" s="6">
        <v>1</v>
      </c>
      <c r="L26" s="6"/>
    </row>
    <row r="27" spans="1:12" ht="40.5" customHeight="1">
      <c r="A27" s="62"/>
      <c r="B27" s="62"/>
      <c r="C27" s="84"/>
      <c r="D27" s="68" t="s">
        <v>70</v>
      </c>
      <c r="E27" s="69"/>
      <c r="F27" s="70"/>
      <c r="G27" s="5" t="s">
        <v>71</v>
      </c>
      <c r="H27" s="6" t="s">
        <v>72</v>
      </c>
      <c r="I27" s="71">
        <v>1</v>
      </c>
      <c r="J27" s="72"/>
      <c r="K27" s="6">
        <v>1</v>
      </c>
      <c r="L27" s="6"/>
    </row>
    <row r="28" spans="1:12" s="49" customFormat="1" ht="40.5" customHeight="1">
      <c r="A28" s="62"/>
      <c r="B28" s="62"/>
      <c r="C28" s="84"/>
      <c r="D28" s="73" t="s">
        <v>73</v>
      </c>
      <c r="E28" s="73"/>
      <c r="F28" s="73"/>
      <c r="G28" s="50" t="s">
        <v>74</v>
      </c>
      <c r="H28" s="51" t="s">
        <v>75</v>
      </c>
      <c r="I28" s="64">
        <v>1</v>
      </c>
      <c r="J28" s="64"/>
      <c r="K28" s="51">
        <v>1</v>
      </c>
      <c r="L28" s="51"/>
    </row>
    <row r="29" spans="1:12" ht="40.5" customHeight="1">
      <c r="A29" s="62"/>
      <c r="B29" s="62"/>
      <c r="C29" s="84"/>
      <c r="D29" s="74" t="s">
        <v>76</v>
      </c>
      <c r="E29" s="74"/>
      <c r="F29" s="74"/>
      <c r="G29" s="5" t="s">
        <v>77</v>
      </c>
      <c r="H29" s="6" t="s">
        <v>78</v>
      </c>
      <c r="I29" s="64">
        <v>1</v>
      </c>
      <c r="J29" s="64"/>
      <c r="K29" s="6">
        <v>1</v>
      </c>
      <c r="L29" s="6"/>
    </row>
    <row r="30" spans="1:12" s="49" customFormat="1" ht="40.5" customHeight="1">
      <c r="A30" s="62"/>
      <c r="B30" s="62"/>
      <c r="C30" s="84"/>
      <c r="D30" s="73" t="s">
        <v>79</v>
      </c>
      <c r="E30" s="73"/>
      <c r="F30" s="73"/>
      <c r="G30" s="50" t="s">
        <v>80</v>
      </c>
      <c r="H30" s="51" t="s">
        <v>81</v>
      </c>
      <c r="I30" s="64">
        <v>1</v>
      </c>
      <c r="J30" s="64"/>
      <c r="K30" s="51">
        <v>1</v>
      </c>
      <c r="L30" s="51"/>
    </row>
    <row r="31" spans="1:12" ht="40.5" customHeight="1">
      <c r="A31" s="62"/>
      <c r="B31" s="62"/>
      <c r="C31" s="84"/>
      <c r="D31" s="74" t="s">
        <v>82</v>
      </c>
      <c r="E31" s="74"/>
      <c r="F31" s="74"/>
      <c r="G31" s="5" t="s">
        <v>83</v>
      </c>
      <c r="H31" s="6" t="s">
        <v>84</v>
      </c>
      <c r="I31" s="64">
        <v>1</v>
      </c>
      <c r="J31" s="64"/>
      <c r="K31" s="6">
        <v>1</v>
      </c>
      <c r="L31" s="6"/>
    </row>
    <row r="32" spans="1:12" ht="40.5" customHeight="1">
      <c r="A32" s="62"/>
      <c r="B32" s="62"/>
      <c r="C32" s="84"/>
      <c r="D32" s="74" t="s">
        <v>85</v>
      </c>
      <c r="E32" s="74"/>
      <c r="F32" s="74"/>
      <c r="G32" s="5" t="s">
        <v>86</v>
      </c>
      <c r="H32" s="6" t="s">
        <v>87</v>
      </c>
      <c r="I32" s="64">
        <v>1</v>
      </c>
      <c r="J32" s="64"/>
      <c r="K32" s="6">
        <v>1</v>
      </c>
      <c r="L32" s="6"/>
    </row>
    <row r="33" spans="1:12" ht="40.5" customHeight="1">
      <c r="A33" s="62"/>
      <c r="B33" s="62"/>
      <c r="C33" s="84"/>
      <c r="D33" s="68" t="s">
        <v>88</v>
      </c>
      <c r="E33" s="69"/>
      <c r="F33" s="70"/>
      <c r="G33" s="5" t="s">
        <v>89</v>
      </c>
      <c r="H33" s="6" t="s">
        <v>90</v>
      </c>
      <c r="I33" s="71">
        <v>1</v>
      </c>
      <c r="J33" s="72"/>
      <c r="K33" s="6">
        <v>1</v>
      </c>
      <c r="L33" s="6"/>
    </row>
    <row r="34" spans="1:12" ht="40.5" customHeight="1">
      <c r="A34" s="62"/>
      <c r="B34" s="62"/>
      <c r="C34" s="84"/>
      <c r="D34" s="68" t="s">
        <v>91</v>
      </c>
      <c r="E34" s="69"/>
      <c r="F34" s="70"/>
      <c r="G34" s="5" t="s">
        <v>89</v>
      </c>
      <c r="H34" s="6" t="s">
        <v>90</v>
      </c>
      <c r="I34" s="71">
        <v>1</v>
      </c>
      <c r="J34" s="72"/>
      <c r="K34" s="6">
        <v>1</v>
      </c>
      <c r="L34" s="6"/>
    </row>
    <row r="35" spans="1:12" ht="40.5" customHeight="1">
      <c r="A35" s="62"/>
      <c r="B35" s="62"/>
      <c r="C35" s="84"/>
      <c r="D35" s="68" t="s">
        <v>92</v>
      </c>
      <c r="E35" s="69"/>
      <c r="F35" s="70"/>
      <c r="G35" s="5" t="s">
        <v>93</v>
      </c>
      <c r="H35" s="6" t="s">
        <v>94</v>
      </c>
      <c r="I35" s="71">
        <v>1</v>
      </c>
      <c r="J35" s="72"/>
      <c r="K35" s="6">
        <v>1</v>
      </c>
      <c r="L35" s="6"/>
    </row>
    <row r="36" spans="1:12" ht="40.5" customHeight="1">
      <c r="A36" s="62"/>
      <c r="B36" s="62"/>
      <c r="C36" s="85"/>
      <c r="D36" s="68" t="s">
        <v>88</v>
      </c>
      <c r="E36" s="69"/>
      <c r="F36" s="70"/>
      <c r="G36" s="5" t="s">
        <v>89</v>
      </c>
      <c r="H36" s="6" t="s">
        <v>90</v>
      </c>
      <c r="I36" s="71">
        <v>1</v>
      </c>
      <c r="J36" s="72"/>
      <c r="K36" s="6">
        <v>1</v>
      </c>
      <c r="L36" s="6"/>
    </row>
    <row r="37" spans="1:12" s="49" customFormat="1" ht="40.5" customHeight="1">
      <c r="A37" s="62"/>
      <c r="B37" s="62"/>
      <c r="C37" s="83" t="s">
        <v>95</v>
      </c>
      <c r="D37" s="75" t="s">
        <v>96</v>
      </c>
      <c r="E37" s="76"/>
      <c r="F37" s="77"/>
      <c r="G37" s="50" t="s">
        <v>97</v>
      </c>
      <c r="H37" s="50" t="s">
        <v>98</v>
      </c>
      <c r="I37" s="71">
        <v>1</v>
      </c>
      <c r="J37" s="72"/>
      <c r="K37" s="56">
        <v>1</v>
      </c>
      <c r="L37" s="56"/>
    </row>
    <row r="38" spans="1:12" s="49" customFormat="1" ht="40.5" customHeight="1">
      <c r="A38" s="62"/>
      <c r="B38" s="62"/>
      <c r="C38" s="84"/>
      <c r="D38" s="75" t="s">
        <v>99</v>
      </c>
      <c r="E38" s="76"/>
      <c r="F38" s="77"/>
      <c r="G38" s="50" t="s">
        <v>100</v>
      </c>
      <c r="H38" s="51"/>
      <c r="I38" s="71">
        <v>1</v>
      </c>
      <c r="J38" s="72"/>
      <c r="K38" s="56">
        <v>1</v>
      </c>
      <c r="L38" s="56"/>
    </row>
    <row r="39" spans="1:12" ht="40.5" customHeight="1">
      <c r="A39" s="62"/>
      <c r="B39" s="62"/>
      <c r="C39" s="84"/>
      <c r="D39" s="68" t="s">
        <v>101</v>
      </c>
      <c r="E39" s="69"/>
      <c r="F39" s="70"/>
      <c r="G39" s="6" t="s">
        <v>102</v>
      </c>
      <c r="H39" s="14">
        <v>1</v>
      </c>
      <c r="I39" s="71">
        <v>1</v>
      </c>
      <c r="J39" s="72"/>
      <c r="K39" s="21">
        <v>1</v>
      </c>
      <c r="L39" s="21"/>
    </row>
    <row r="40" spans="1:12" ht="40.5" customHeight="1">
      <c r="A40" s="62"/>
      <c r="B40" s="62"/>
      <c r="C40" s="84"/>
      <c r="D40" s="68" t="s">
        <v>96</v>
      </c>
      <c r="E40" s="69"/>
      <c r="F40" s="70"/>
      <c r="G40" s="5" t="s">
        <v>97</v>
      </c>
      <c r="H40" s="5" t="s">
        <v>97</v>
      </c>
      <c r="I40" s="71">
        <v>1</v>
      </c>
      <c r="J40" s="72"/>
      <c r="K40" s="6">
        <v>1</v>
      </c>
      <c r="L40" s="6"/>
    </row>
    <row r="41" spans="1:12" ht="40.5" customHeight="1">
      <c r="A41" s="62"/>
      <c r="B41" s="62"/>
      <c r="C41" s="84"/>
      <c r="D41" s="68" t="s">
        <v>103</v>
      </c>
      <c r="E41" s="69"/>
      <c r="F41" s="70"/>
      <c r="G41" s="6" t="s">
        <v>104</v>
      </c>
      <c r="H41" s="14">
        <v>0.26</v>
      </c>
      <c r="I41" s="71">
        <v>1</v>
      </c>
      <c r="J41" s="72"/>
      <c r="K41" s="6">
        <v>1</v>
      </c>
      <c r="L41" s="6"/>
    </row>
    <row r="42" spans="1:12" ht="40.5" customHeight="1">
      <c r="A42" s="62"/>
      <c r="B42" s="62"/>
      <c r="C42" s="84"/>
      <c r="D42" s="68" t="s">
        <v>105</v>
      </c>
      <c r="E42" s="69"/>
      <c r="F42" s="70"/>
      <c r="G42" s="6" t="s">
        <v>106</v>
      </c>
      <c r="H42" s="6" t="s">
        <v>106</v>
      </c>
      <c r="I42" s="71">
        <v>1</v>
      </c>
      <c r="J42" s="72"/>
      <c r="K42" s="6">
        <v>1</v>
      </c>
      <c r="L42" s="6"/>
    </row>
    <row r="43" spans="1:12" s="49" customFormat="1" ht="40.5" customHeight="1">
      <c r="A43" s="62"/>
      <c r="B43" s="62"/>
      <c r="C43" s="84"/>
      <c r="D43" s="73" t="s">
        <v>107</v>
      </c>
      <c r="E43" s="73"/>
      <c r="F43" s="73"/>
      <c r="G43" s="55">
        <v>1</v>
      </c>
      <c r="H43" s="55">
        <v>1</v>
      </c>
      <c r="I43" s="64">
        <v>1</v>
      </c>
      <c r="J43" s="64"/>
      <c r="K43" s="51">
        <v>1</v>
      </c>
      <c r="L43" s="51"/>
    </row>
    <row r="44" spans="1:12" s="49" customFormat="1" ht="40.5" customHeight="1">
      <c r="A44" s="62"/>
      <c r="B44" s="62"/>
      <c r="C44" s="84"/>
      <c r="D44" s="73" t="s">
        <v>108</v>
      </c>
      <c r="E44" s="73"/>
      <c r="F44" s="73"/>
      <c r="G44" s="55">
        <v>1</v>
      </c>
      <c r="H44" s="55">
        <v>1</v>
      </c>
      <c r="I44" s="64">
        <v>1</v>
      </c>
      <c r="J44" s="64"/>
      <c r="K44" s="51">
        <v>1</v>
      </c>
      <c r="L44" s="51"/>
    </row>
    <row r="45" spans="1:12" s="49" customFormat="1" ht="40.5" customHeight="1">
      <c r="A45" s="62"/>
      <c r="B45" s="62"/>
      <c r="C45" s="84"/>
      <c r="D45" s="52" t="s">
        <v>109</v>
      </c>
      <c r="E45" s="53"/>
      <c r="F45" s="54"/>
      <c r="G45" s="55">
        <v>1</v>
      </c>
      <c r="H45" s="55">
        <v>1</v>
      </c>
      <c r="I45" s="71">
        <v>1</v>
      </c>
      <c r="J45" s="72"/>
      <c r="K45" s="51">
        <v>1</v>
      </c>
      <c r="L45" s="51"/>
    </row>
    <row r="46" spans="1:12" s="49" customFormat="1" ht="40.5" customHeight="1">
      <c r="A46" s="62"/>
      <c r="B46" s="62"/>
      <c r="C46" s="84"/>
      <c r="D46" s="75" t="s">
        <v>110</v>
      </c>
      <c r="E46" s="76"/>
      <c r="F46" s="77"/>
      <c r="G46" s="51" t="s">
        <v>111</v>
      </c>
      <c r="H46" s="51" t="s">
        <v>111</v>
      </c>
      <c r="I46" s="20">
        <v>1</v>
      </c>
      <c r="J46" s="21"/>
      <c r="K46" s="51">
        <v>1</v>
      </c>
      <c r="L46" s="51"/>
    </row>
    <row r="47" spans="1:12" s="49" customFormat="1" ht="40.5" customHeight="1">
      <c r="A47" s="62"/>
      <c r="B47" s="62"/>
      <c r="C47" s="84"/>
      <c r="D47" s="75" t="s">
        <v>112</v>
      </c>
      <c r="E47" s="76"/>
      <c r="F47" s="77"/>
      <c r="G47" s="55">
        <v>1</v>
      </c>
      <c r="H47" s="55">
        <v>1</v>
      </c>
      <c r="I47" s="78">
        <v>1</v>
      </c>
      <c r="J47" s="79"/>
      <c r="K47" s="51">
        <v>1</v>
      </c>
      <c r="L47" s="51"/>
    </row>
    <row r="48" spans="1:12" s="49" customFormat="1" ht="40.5" customHeight="1">
      <c r="A48" s="62"/>
      <c r="B48" s="62"/>
      <c r="C48" s="84"/>
      <c r="D48" s="75" t="s">
        <v>110</v>
      </c>
      <c r="E48" s="76"/>
      <c r="F48" s="77"/>
      <c r="G48" s="51" t="s">
        <v>111</v>
      </c>
      <c r="H48" s="51" t="s">
        <v>111</v>
      </c>
      <c r="I48" s="78">
        <v>1</v>
      </c>
      <c r="J48" s="79"/>
      <c r="K48" s="51">
        <v>1</v>
      </c>
      <c r="L48" s="51"/>
    </row>
    <row r="49" spans="1:12" s="49" customFormat="1" ht="40.5" customHeight="1">
      <c r="A49" s="62"/>
      <c r="B49" s="62"/>
      <c r="C49" s="84"/>
      <c r="D49" s="75" t="s">
        <v>109</v>
      </c>
      <c r="E49" s="76"/>
      <c r="F49" s="77"/>
      <c r="G49" s="55">
        <v>1</v>
      </c>
      <c r="H49" s="55">
        <v>1</v>
      </c>
      <c r="I49" s="78">
        <v>1</v>
      </c>
      <c r="J49" s="79"/>
      <c r="K49" s="51">
        <v>1</v>
      </c>
      <c r="L49" s="51"/>
    </row>
    <row r="50" spans="1:12" s="49" customFormat="1" ht="40.5" customHeight="1">
      <c r="A50" s="62"/>
      <c r="B50" s="62"/>
      <c r="C50" s="84"/>
      <c r="D50" s="75" t="s">
        <v>110</v>
      </c>
      <c r="E50" s="76"/>
      <c r="F50" s="77"/>
      <c r="G50" s="51" t="s">
        <v>111</v>
      </c>
      <c r="H50" s="51" t="s">
        <v>111</v>
      </c>
      <c r="I50" s="78">
        <v>1</v>
      </c>
      <c r="J50" s="79"/>
      <c r="K50" s="51">
        <v>1</v>
      </c>
      <c r="L50" s="51"/>
    </row>
    <row r="51" spans="1:12" ht="40.5" customHeight="1">
      <c r="A51" s="62"/>
      <c r="B51" s="62"/>
      <c r="C51" s="62" t="s">
        <v>113</v>
      </c>
      <c r="D51" s="68" t="s">
        <v>114</v>
      </c>
      <c r="E51" s="69"/>
      <c r="F51" s="70"/>
      <c r="G51" s="6" t="s">
        <v>115</v>
      </c>
      <c r="H51" s="6" t="s">
        <v>115</v>
      </c>
      <c r="I51" s="20">
        <v>1</v>
      </c>
      <c r="J51" s="21"/>
      <c r="K51" s="21">
        <v>1</v>
      </c>
      <c r="L51" s="21"/>
    </row>
    <row r="52" spans="1:12" ht="40.5" customHeight="1">
      <c r="A52" s="62"/>
      <c r="B52" s="62"/>
      <c r="C52" s="62"/>
      <c r="D52" s="10" t="s">
        <v>114</v>
      </c>
      <c r="E52" s="11"/>
      <c r="F52" s="12"/>
      <c r="G52" s="6" t="s">
        <v>115</v>
      </c>
      <c r="H52" s="6" t="s">
        <v>115</v>
      </c>
      <c r="I52" s="20">
        <v>1</v>
      </c>
      <c r="J52" s="21"/>
      <c r="K52" s="21">
        <v>1</v>
      </c>
      <c r="L52" s="21"/>
    </row>
    <row r="53" spans="1:12" ht="40.5" customHeight="1">
      <c r="A53" s="62"/>
      <c r="B53" s="62"/>
      <c r="C53" s="62"/>
      <c r="D53" s="68" t="s">
        <v>114</v>
      </c>
      <c r="E53" s="69"/>
      <c r="F53" s="70"/>
      <c r="G53" s="6" t="s">
        <v>115</v>
      </c>
      <c r="H53" s="6" t="s">
        <v>115</v>
      </c>
      <c r="I53" s="71">
        <v>1</v>
      </c>
      <c r="J53" s="72"/>
      <c r="K53" s="6">
        <v>1</v>
      </c>
      <c r="L53" s="6"/>
    </row>
    <row r="54" spans="1:12" ht="40.5" customHeight="1">
      <c r="A54" s="62"/>
      <c r="B54" s="62"/>
      <c r="C54" s="62"/>
      <c r="D54" s="68" t="s">
        <v>114</v>
      </c>
      <c r="E54" s="69"/>
      <c r="F54" s="70"/>
      <c r="G54" s="6" t="s">
        <v>115</v>
      </c>
      <c r="H54" s="6" t="s">
        <v>115</v>
      </c>
      <c r="I54" s="71">
        <v>1</v>
      </c>
      <c r="J54" s="72"/>
      <c r="K54" s="6">
        <v>1</v>
      </c>
      <c r="L54" s="6"/>
    </row>
    <row r="55" spans="1:12" ht="40.5" customHeight="1">
      <c r="A55" s="62"/>
      <c r="B55" s="62"/>
      <c r="C55" s="62"/>
      <c r="D55" s="74" t="s">
        <v>114</v>
      </c>
      <c r="E55" s="74"/>
      <c r="F55" s="74"/>
      <c r="G55" s="6" t="s">
        <v>115</v>
      </c>
      <c r="H55" s="6" t="s">
        <v>115</v>
      </c>
      <c r="I55" s="71">
        <v>1</v>
      </c>
      <c r="J55" s="72"/>
      <c r="K55" s="6">
        <v>1</v>
      </c>
      <c r="L55" s="6"/>
    </row>
    <row r="56" spans="1:12" ht="40.5" customHeight="1">
      <c r="A56" s="62"/>
      <c r="B56" s="62"/>
      <c r="C56" s="62"/>
      <c r="D56" s="74" t="s">
        <v>116</v>
      </c>
      <c r="E56" s="74"/>
      <c r="F56" s="74"/>
      <c r="G56" s="6" t="s">
        <v>117</v>
      </c>
      <c r="H56" s="6" t="s">
        <v>117</v>
      </c>
      <c r="I56" s="71">
        <v>1</v>
      </c>
      <c r="J56" s="72"/>
      <c r="K56" s="6">
        <v>1</v>
      </c>
      <c r="L56" s="6"/>
    </row>
    <row r="57" spans="1:12" ht="40.5" customHeight="1">
      <c r="A57" s="62"/>
      <c r="B57" s="62"/>
      <c r="C57" s="62"/>
      <c r="D57" s="68" t="s">
        <v>114</v>
      </c>
      <c r="E57" s="69"/>
      <c r="F57" s="70"/>
      <c r="G57" s="15" t="s">
        <v>118</v>
      </c>
      <c r="H57" s="15" t="s">
        <v>118</v>
      </c>
      <c r="I57" s="20">
        <v>1</v>
      </c>
      <c r="J57" s="21"/>
      <c r="K57" s="6">
        <v>1</v>
      </c>
      <c r="L57" s="6"/>
    </row>
    <row r="58" spans="1:12" ht="40.5" customHeight="1">
      <c r="A58" s="62"/>
      <c r="B58" s="62"/>
      <c r="C58" s="62"/>
      <c r="D58" s="68" t="s">
        <v>119</v>
      </c>
      <c r="E58" s="69"/>
      <c r="F58" s="70"/>
      <c r="G58" s="15" t="s">
        <v>120</v>
      </c>
      <c r="H58" s="15" t="s">
        <v>120</v>
      </c>
      <c r="I58" s="71">
        <v>1</v>
      </c>
      <c r="J58" s="72"/>
      <c r="K58" s="6">
        <v>1</v>
      </c>
      <c r="L58" s="6"/>
    </row>
    <row r="59" spans="1:12" ht="40.5" customHeight="1">
      <c r="A59" s="62"/>
      <c r="B59" s="62"/>
      <c r="C59" s="62"/>
      <c r="D59" s="68" t="s">
        <v>114</v>
      </c>
      <c r="E59" s="69"/>
      <c r="F59" s="70"/>
      <c r="G59" s="15" t="s">
        <v>121</v>
      </c>
      <c r="H59" s="15" t="s">
        <v>122</v>
      </c>
      <c r="I59" s="71">
        <v>1</v>
      </c>
      <c r="J59" s="72"/>
      <c r="K59" s="6">
        <v>1</v>
      </c>
      <c r="L59" s="6"/>
    </row>
    <row r="60" spans="1:12" ht="40.5" customHeight="1">
      <c r="A60" s="62"/>
      <c r="B60" s="62"/>
      <c r="C60" s="62"/>
      <c r="D60" s="68" t="s">
        <v>123</v>
      </c>
      <c r="E60" s="69"/>
      <c r="F60" s="70"/>
      <c r="G60" s="15" t="s">
        <v>124</v>
      </c>
      <c r="H60" s="15" t="s">
        <v>125</v>
      </c>
      <c r="I60" s="71">
        <v>1</v>
      </c>
      <c r="J60" s="72"/>
      <c r="K60" s="6">
        <v>1</v>
      </c>
      <c r="L60" s="6"/>
    </row>
    <row r="61" spans="1:12" ht="40.5" customHeight="1">
      <c r="A61" s="62"/>
      <c r="B61" s="62"/>
      <c r="C61" s="62"/>
      <c r="D61" s="68" t="s">
        <v>119</v>
      </c>
      <c r="E61" s="69"/>
      <c r="F61" s="70"/>
      <c r="G61" s="15" t="s">
        <v>126</v>
      </c>
      <c r="H61" s="15" t="s">
        <v>126</v>
      </c>
      <c r="I61" s="71">
        <v>1</v>
      </c>
      <c r="J61" s="72"/>
      <c r="K61" s="6">
        <v>1</v>
      </c>
      <c r="L61" s="6"/>
    </row>
    <row r="62" spans="1:12" ht="40.5" customHeight="1">
      <c r="A62" s="62"/>
      <c r="B62" s="62"/>
      <c r="C62" s="62" t="s">
        <v>127</v>
      </c>
      <c r="D62" s="10" t="s">
        <v>128</v>
      </c>
      <c r="E62" s="11"/>
      <c r="F62" s="12"/>
      <c r="G62" s="5" t="s">
        <v>129</v>
      </c>
      <c r="H62" s="5" t="s">
        <v>129</v>
      </c>
      <c r="I62" s="71">
        <v>1</v>
      </c>
      <c r="J62" s="72"/>
      <c r="K62" s="21">
        <v>1</v>
      </c>
      <c r="L62" s="21"/>
    </row>
    <row r="63" spans="1:12" ht="40.5" customHeight="1">
      <c r="A63" s="62"/>
      <c r="B63" s="62"/>
      <c r="C63" s="62"/>
      <c r="D63" s="68" t="s">
        <v>130</v>
      </c>
      <c r="E63" s="69"/>
      <c r="F63" s="70"/>
      <c r="G63" s="6" t="s">
        <v>131</v>
      </c>
      <c r="H63" s="6" t="s">
        <v>131</v>
      </c>
      <c r="I63" s="20">
        <v>1</v>
      </c>
      <c r="J63" s="21"/>
      <c r="K63" s="6">
        <v>1</v>
      </c>
      <c r="L63" s="6"/>
    </row>
    <row r="64" spans="1:12" ht="40.5" customHeight="1">
      <c r="A64" s="62"/>
      <c r="B64" s="62"/>
      <c r="C64" s="62"/>
      <c r="D64" s="68" t="s">
        <v>132</v>
      </c>
      <c r="E64" s="69"/>
      <c r="F64" s="70"/>
      <c r="G64" s="6" t="s">
        <v>133</v>
      </c>
      <c r="H64" s="6" t="s">
        <v>134</v>
      </c>
      <c r="I64" s="71">
        <v>1</v>
      </c>
      <c r="J64" s="72"/>
      <c r="K64" s="6">
        <v>1</v>
      </c>
      <c r="L64" s="6"/>
    </row>
    <row r="65" spans="1:13" ht="40.5" customHeight="1">
      <c r="A65" s="62"/>
      <c r="B65" s="62"/>
      <c r="C65" s="62"/>
      <c r="D65" s="68" t="s">
        <v>135</v>
      </c>
      <c r="E65" s="69"/>
      <c r="F65" s="70"/>
      <c r="G65" s="6" t="s">
        <v>136</v>
      </c>
      <c r="H65" s="6">
        <v>0</v>
      </c>
      <c r="I65" s="71">
        <v>1</v>
      </c>
      <c r="J65" s="72"/>
      <c r="K65" s="6">
        <v>1</v>
      </c>
      <c r="L65" s="6"/>
    </row>
    <row r="66" spans="1:13" ht="40.5" customHeight="1">
      <c r="A66" s="62"/>
      <c r="B66" s="62"/>
      <c r="C66" s="62"/>
      <c r="D66" s="68" t="s">
        <v>137</v>
      </c>
      <c r="E66" s="69"/>
      <c r="F66" s="70"/>
      <c r="G66" s="6" t="s">
        <v>138</v>
      </c>
      <c r="H66" s="6">
        <v>0</v>
      </c>
      <c r="I66" s="71">
        <v>1</v>
      </c>
      <c r="J66" s="72"/>
      <c r="K66" s="6">
        <v>1</v>
      </c>
      <c r="L66" s="6"/>
    </row>
    <row r="67" spans="1:13" ht="40.5" customHeight="1">
      <c r="A67" s="62"/>
      <c r="B67" s="62"/>
      <c r="C67" s="83"/>
      <c r="D67" s="68" t="s">
        <v>139</v>
      </c>
      <c r="E67" s="69"/>
      <c r="F67" s="70"/>
      <c r="G67" s="5" t="s">
        <v>140</v>
      </c>
      <c r="H67" s="5" t="s">
        <v>140</v>
      </c>
      <c r="I67" s="64">
        <v>1</v>
      </c>
      <c r="J67" s="64"/>
      <c r="K67" s="6">
        <v>1</v>
      </c>
      <c r="L67" s="6"/>
    </row>
    <row r="68" spans="1:13" ht="40.5" customHeight="1">
      <c r="A68" s="62"/>
      <c r="B68" s="62"/>
      <c r="C68" s="84"/>
      <c r="D68" s="10" t="s">
        <v>141</v>
      </c>
      <c r="E68" s="11"/>
      <c r="F68" s="12"/>
      <c r="G68" s="5" t="s">
        <v>142</v>
      </c>
      <c r="H68" s="5" t="s">
        <v>142</v>
      </c>
      <c r="I68" s="20">
        <v>1</v>
      </c>
      <c r="J68" s="21"/>
      <c r="K68" s="6">
        <v>1</v>
      </c>
      <c r="L68" s="6"/>
    </row>
    <row r="69" spans="1:13" ht="40.5" customHeight="1">
      <c r="A69" s="62"/>
      <c r="B69" s="62"/>
      <c r="C69" s="84"/>
      <c r="D69" s="10" t="s">
        <v>141</v>
      </c>
      <c r="E69" s="11"/>
      <c r="F69" s="12"/>
      <c r="G69" s="5" t="s">
        <v>143</v>
      </c>
      <c r="H69" s="5" t="s">
        <v>143</v>
      </c>
      <c r="I69" s="20">
        <v>1</v>
      </c>
      <c r="J69" s="21"/>
      <c r="K69" s="6">
        <v>1</v>
      </c>
      <c r="L69" s="6"/>
    </row>
    <row r="70" spans="1:13" ht="40.5" customHeight="1">
      <c r="A70" s="62"/>
      <c r="B70" s="62"/>
      <c r="C70" s="84"/>
      <c r="D70" s="68" t="s">
        <v>144</v>
      </c>
      <c r="E70" s="69"/>
      <c r="F70" s="70"/>
      <c r="G70" s="6" t="s">
        <v>145</v>
      </c>
      <c r="H70" s="6" t="s">
        <v>145</v>
      </c>
      <c r="I70" s="71">
        <v>1</v>
      </c>
      <c r="J70" s="72"/>
      <c r="K70" s="6">
        <v>1</v>
      </c>
      <c r="L70" s="6"/>
    </row>
    <row r="71" spans="1:13" ht="40.5" customHeight="1">
      <c r="A71" s="62"/>
      <c r="B71" s="62"/>
      <c r="C71" s="85"/>
      <c r="D71" s="68" t="s">
        <v>146</v>
      </c>
      <c r="E71" s="69"/>
      <c r="F71" s="70"/>
      <c r="G71" s="5" t="s">
        <v>147</v>
      </c>
      <c r="H71" s="5" t="s">
        <v>147</v>
      </c>
      <c r="I71" s="71">
        <v>1</v>
      </c>
      <c r="J71" s="72"/>
      <c r="K71" s="6">
        <v>1</v>
      </c>
      <c r="L71" s="6"/>
      <c r="M71" s="2">
        <f>SUM(K16:K71)</f>
        <v>55.57</v>
      </c>
    </row>
    <row r="72" spans="1:13" ht="40.5" customHeight="1">
      <c r="A72" s="62"/>
      <c r="B72" s="67" t="s">
        <v>148</v>
      </c>
      <c r="C72" s="83" t="s">
        <v>149</v>
      </c>
      <c r="D72" s="68" t="s">
        <v>150</v>
      </c>
      <c r="E72" s="69"/>
      <c r="F72" s="70"/>
      <c r="G72" s="15" t="s">
        <v>151</v>
      </c>
      <c r="H72" s="5" t="s">
        <v>97</v>
      </c>
      <c r="I72" s="71">
        <v>2</v>
      </c>
      <c r="J72" s="72"/>
      <c r="K72" s="21">
        <v>2</v>
      </c>
      <c r="L72" s="21"/>
    </row>
    <row r="73" spans="1:13" ht="40.5" customHeight="1">
      <c r="A73" s="62"/>
      <c r="B73" s="62"/>
      <c r="C73" s="84"/>
      <c r="D73" s="68" t="s">
        <v>152</v>
      </c>
      <c r="E73" s="69"/>
      <c r="F73" s="70"/>
      <c r="G73" s="15" t="s">
        <v>153</v>
      </c>
      <c r="H73" s="5" t="s">
        <v>154</v>
      </c>
      <c r="I73" s="20">
        <v>2</v>
      </c>
      <c r="J73" s="21"/>
      <c r="K73" s="21">
        <v>2</v>
      </c>
      <c r="L73" s="21"/>
    </row>
    <row r="74" spans="1:13" ht="40.5" customHeight="1">
      <c r="A74" s="62"/>
      <c r="B74" s="62"/>
      <c r="C74" s="84"/>
      <c r="D74" s="68" t="s">
        <v>155</v>
      </c>
      <c r="E74" s="69"/>
      <c r="F74" s="70"/>
      <c r="G74" s="15" t="s">
        <v>97</v>
      </c>
      <c r="H74" s="5" t="s">
        <v>98</v>
      </c>
      <c r="I74" s="71">
        <v>2</v>
      </c>
      <c r="J74" s="72"/>
      <c r="K74" s="6">
        <v>2</v>
      </c>
      <c r="L74" s="6"/>
    </row>
    <row r="75" spans="1:13" ht="54.6" customHeight="1">
      <c r="A75" s="62"/>
      <c r="B75" s="62"/>
      <c r="C75" s="84"/>
      <c r="D75" s="68" t="s">
        <v>156</v>
      </c>
      <c r="E75" s="69"/>
      <c r="F75" s="70"/>
      <c r="G75" s="15" t="s">
        <v>97</v>
      </c>
      <c r="H75" s="5" t="s">
        <v>98</v>
      </c>
      <c r="I75" s="71">
        <v>2</v>
      </c>
      <c r="J75" s="72"/>
      <c r="K75" s="6">
        <v>2</v>
      </c>
      <c r="L75" s="6"/>
    </row>
    <row r="76" spans="1:13" ht="40.5" customHeight="1">
      <c r="A76" s="62"/>
      <c r="B76" s="62"/>
      <c r="C76" s="84"/>
      <c r="D76" s="74" t="s">
        <v>157</v>
      </c>
      <c r="E76" s="74"/>
      <c r="F76" s="74"/>
      <c r="G76" s="6" t="s">
        <v>158</v>
      </c>
      <c r="H76" s="6" t="s">
        <v>158</v>
      </c>
      <c r="I76" s="64">
        <v>2</v>
      </c>
      <c r="J76" s="64"/>
      <c r="K76" s="6">
        <v>2</v>
      </c>
      <c r="L76" s="6"/>
    </row>
    <row r="77" spans="1:13" ht="40.5" customHeight="1">
      <c r="A77" s="62"/>
      <c r="B77" s="62"/>
      <c r="C77" s="84"/>
      <c r="D77" s="74" t="s">
        <v>159</v>
      </c>
      <c r="E77" s="74"/>
      <c r="F77" s="74"/>
      <c r="G77" s="6" t="s">
        <v>160</v>
      </c>
      <c r="H77" s="6" t="s">
        <v>160</v>
      </c>
      <c r="I77" s="64">
        <v>2</v>
      </c>
      <c r="J77" s="64"/>
      <c r="K77" s="6">
        <v>2</v>
      </c>
      <c r="L77" s="6"/>
    </row>
    <row r="78" spans="1:13" ht="40.5" customHeight="1">
      <c r="A78" s="62"/>
      <c r="B78" s="62"/>
      <c r="C78" s="84"/>
      <c r="D78" s="10" t="s">
        <v>161</v>
      </c>
      <c r="E78" s="11"/>
      <c r="F78" s="12"/>
      <c r="G78" s="5" t="s">
        <v>97</v>
      </c>
      <c r="H78" s="5" t="s">
        <v>97</v>
      </c>
      <c r="I78" s="20">
        <v>2</v>
      </c>
      <c r="J78" s="21"/>
      <c r="K78" s="6">
        <v>2</v>
      </c>
      <c r="L78" s="6"/>
    </row>
    <row r="79" spans="1:13" ht="40.5" customHeight="1">
      <c r="A79" s="62"/>
      <c r="B79" s="62"/>
      <c r="C79" s="84"/>
      <c r="D79" s="68" t="s">
        <v>162</v>
      </c>
      <c r="E79" s="69"/>
      <c r="F79" s="70"/>
      <c r="G79" s="5" t="s">
        <v>151</v>
      </c>
      <c r="H79" s="5" t="s">
        <v>151</v>
      </c>
      <c r="I79" s="20">
        <v>2</v>
      </c>
      <c r="J79" s="21"/>
      <c r="K79" s="6">
        <v>2</v>
      </c>
      <c r="L79" s="6"/>
    </row>
    <row r="80" spans="1:13" ht="40.5" customHeight="1">
      <c r="A80" s="62"/>
      <c r="B80" s="62"/>
      <c r="C80" s="85"/>
      <c r="D80" s="68" t="s">
        <v>163</v>
      </c>
      <c r="E80" s="69"/>
      <c r="F80" s="70"/>
      <c r="G80" s="5" t="s">
        <v>97</v>
      </c>
      <c r="H80" s="5" t="s">
        <v>97</v>
      </c>
      <c r="I80" s="71">
        <v>2</v>
      </c>
      <c r="J80" s="72"/>
      <c r="K80" s="21">
        <v>2</v>
      </c>
      <c r="L80" s="21"/>
    </row>
    <row r="81" spans="1:13" ht="40.5" customHeight="1">
      <c r="A81" s="62"/>
      <c r="B81" s="62"/>
      <c r="C81" s="4" t="s">
        <v>164</v>
      </c>
      <c r="D81" s="68" t="s">
        <v>165</v>
      </c>
      <c r="E81" s="69"/>
      <c r="F81" s="70"/>
      <c r="G81" s="6" t="s">
        <v>166</v>
      </c>
      <c r="H81" s="6" t="s">
        <v>166</v>
      </c>
      <c r="I81" s="71">
        <v>1</v>
      </c>
      <c r="J81" s="72"/>
      <c r="K81" s="21">
        <v>1</v>
      </c>
      <c r="L81" s="21"/>
      <c r="M81" s="2">
        <f>SUM(K72:K81)</f>
        <v>19</v>
      </c>
    </row>
    <row r="82" spans="1:13" ht="40.5" customHeight="1">
      <c r="A82" s="62"/>
      <c r="B82" s="83" t="s">
        <v>167</v>
      </c>
      <c r="C82" s="62" t="s">
        <v>168</v>
      </c>
      <c r="D82" s="68" t="s">
        <v>169</v>
      </c>
      <c r="E82" s="69"/>
      <c r="F82" s="70"/>
      <c r="G82" s="6" t="s">
        <v>102</v>
      </c>
      <c r="H82" s="14">
        <v>1</v>
      </c>
      <c r="I82" s="20">
        <v>1</v>
      </c>
      <c r="J82" s="21"/>
      <c r="K82" s="21">
        <v>1</v>
      </c>
      <c r="L82" s="21"/>
    </row>
    <row r="83" spans="1:13" ht="40.5" customHeight="1">
      <c r="A83" s="62"/>
      <c r="B83" s="84"/>
      <c r="C83" s="62"/>
      <c r="D83" s="68" t="s">
        <v>170</v>
      </c>
      <c r="E83" s="69"/>
      <c r="F83" s="70"/>
      <c r="G83" s="5" t="s">
        <v>97</v>
      </c>
      <c r="H83" s="5" t="s">
        <v>97</v>
      </c>
      <c r="I83" s="20">
        <v>1</v>
      </c>
      <c r="J83" s="21"/>
      <c r="K83" s="6">
        <v>1</v>
      </c>
      <c r="L83" s="6"/>
    </row>
    <row r="84" spans="1:13" ht="40.5" customHeight="1">
      <c r="A84" s="62"/>
      <c r="B84" s="84"/>
      <c r="C84" s="62"/>
      <c r="D84" s="68" t="s">
        <v>171</v>
      </c>
      <c r="E84" s="69"/>
      <c r="F84" s="70"/>
      <c r="G84" s="6" t="s">
        <v>172</v>
      </c>
      <c r="H84" s="6">
        <v>0</v>
      </c>
      <c r="I84" s="71">
        <v>1</v>
      </c>
      <c r="J84" s="72"/>
      <c r="K84" s="6">
        <v>1</v>
      </c>
      <c r="L84" s="6"/>
    </row>
    <row r="85" spans="1:13" ht="40.5" customHeight="1">
      <c r="A85" s="62"/>
      <c r="B85" s="84"/>
      <c r="C85" s="62"/>
      <c r="D85" s="10" t="s">
        <v>173</v>
      </c>
      <c r="E85" s="11"/>
      <c r="F85" s="12"/>
      <c r="G85" s="5" t="s">
        <v>97</v>
      </c>
      <c r="H85" s="5" t="s">
        <v>97</v>
      </c>
      <c r="I85" s="20">
        <v>1</v>
      </c>
      <c r="J85" s="21"/>
      <c r="K85" s="6">
        <v>0.5</v>
      </c>
      <c r="L85" s="57" t="s">
        <v>174</v>
      </c>
    </row>
    <row r="86" spans="1:13" ht="40.5" customHeight="1">
      <c r="A86" s="62"/>
      <c r="B86" s="84"/>
      <c r="C86" s="62"/>
      <c r="D86" s="68" t="s">
        <v>175</v>
      </c>
      <c r="E86" s="69"/>
      <c r="F86" s="70"/>
      <c r="G86" s="6" t="s">
        <v>102</v>
      </c>
      <c r="H86" s="6" t="s">
        <v>102</v>
      </c>
      <c r="I86" s="71">
        <v>1</v>
      </c>
      <c r="J86" s="72"/>
      <c r="K86" s="6">
        <v>0.5</v>
      </c>
      <c r="L86" s="57" t="s">
        <v>174</v>
      </c>
    </row>
    <row r="87" spans="1:13" ht="40.5" customHeight="1">
      <c r="A87" s="62"/>
      <c r="B87" s="84"/>
      <c r="C87" s="62"/>
      <c r="D87" s="68" t="s">
        <v>176</v>
      </c>
      <c r="E87" s="69"/>
      <c r="F87" s="70"/>
      <c r="G87" s="6" t="s">
        <v>102</v>
      </c>
      <c r="H87" s="6" t="s">
        <v>102</v>
      </c>
      <c r="I87" s="71">
        <v>1</v>
      </c>
      <c r="J87" s="72"/>
      <c r="K87" s="6">
        <v>0.5</v>
      </c>
      <c r="L87" s="57" t="s">
        <v>174</v>
      </c>
    </row>
    <row r="88" spans="1:13" ht="40.5" customHeight="1">
      <c r="A88" s="62"/>
      <c r="B88" s="83"/>
      <c r="C88" s="83"/>
      <c r="D88" s="74" t="s">
        <v>177</v>
      </c>
      <c r="E88" s="74"/>
      <c r="F88" s="74"/>
      <c r="G88" s="6" t="s">
        <v>102</v>
      </c>
      <c r="H88" s="6" t="s">
        <v>102</v>
      </c>
      <c r="I88" s="64">
        <v>1</v>
      </c>
      <c r="J88" s="64"/>
      <c r="K88" s="6">
        <v>0.5</v>
      </c>
      <c r="L88" s="57" t="s">
        <v>174</v>
      </c>
    </row>
    <row r="89" spans="1:13" ht="40.5" customHeight="1">
      <c r="A89" s="62"/>
      <c r="B89" s="84"/>
      <c r="C89" s="84"/>
      <c r="D89" s="10" t="s">
        <v>178</v>
      </c>
      <c r="E89" s="11"/>
      <c r="F89" s="12"/>
      <c r="G89" s="6" t="s">
        <v>102</v>
      </c>
      <c r="H89" s="6" t="s">
        <v>102</v>
      </c>
      <c r="I89" s="20">
        <v>2</v>
      </c>
      <c r="J89" s="21"/>
      <c r="K89" s="6">
        <v>1</v>
      </c>
      <c r="L89" s="57" t="s">
        <v>174</v>
      </c>
    </row>
    <row r="90" spans="1:13" ht="40.5" customHeight="1">
      <c r="A90" s="62"/>
      <c r="B90" s="84"/>
      <c r="C90" s="84"/>
      <c r="D90" s="68" t="s">
        <v>178</v>
      </c>
      <c r="E90" s="69"/>
      <c r="F90" s="70"/>
      <c r="G90" s="14">
        <v>1</v>
      </c>
      <c r="H90" s="14">
        <v>1</v>
      </c>
      <c r="I90" s="20">
        <v>2</v>
      </c>
      <c r="J90" s="21"/>
      <c r="K90" s="6">
        <v>1</v>
      </c>
      <c r="L90" s="57" t="s">
        <v>174</v>
      </c>
    </row>
    <row r="91" spans="1:13" ht="40.5" customHeight="1">
      <c r="A91" s="62"/>
      <c r="B91" s="84"/>
      <c r="C91" s="84"/>
      <c r="D91" s="68" t="s">
        <v>178</v>
      </c>
      <c r="E91" s="69"/>
      <c r="F91" s="70"/>
      <c r="G91" s="14">
        <v>1</v>
      </c>
      <c r="H91" s="14">
        <v>1</v>
      </c>
      <c r="I91" s="71">
        <v>2</v>
      </c>
      <c r="J91" s="72"/>
      <c r="K91" s="21">
        <v>1</v>
      </c>
      <c r="L91" s="57" t="s">
        <v>174</v>
      </c>
    </row>
    <row r="92" spans="1:13" ht="40.5" customHeight="1">
      <c r="A92" s="62"/>
      <c r="B92" s="85"/>
      <c r="C92" s="85"/>
      <c r="D92" s="68" t="s">
        <v>178</v>
      </c>
      <c r="E92" s="69"/>
      <c r="F92" s="70"/>
      <c r="G92" s="6" t="s">
        <v>102</v>
      </c>
      <c r="H92" s="6" t="s">
        <v>102</v>
      </c>
      <c r="I92" s="71">
        <v>2</v>
      </c>
      <c r="J92" s="72"/>
      <c r="K92" s="21">
        <v>1</v>
      </c>
      <c r="L92" s="57" t="s">
        <v>174</v>
      </c>
      <c r="M92" s="2">
        <f>SUM(K82:K92)</f>
        <v>9</v>
      </c>
    </row>
    <row r="93" spans="1:13" ht="23.45" customHeight="1">
      <c r="A93" s="62" t="s">
        <v>179</v>
      </c>
      <c r="B93" s="62"/>
      <c r="C93" s="62"/>
      <c r="D93" s="62"/>
      <c r="E93" s="62"/>
      <c r="F93" s="62"/>
      <c r="G93" s="62"/>
      <c r="H93" s="62"/>
      <c r="I93" s="62">
        <f>SUM(I16:J92)+J8</f>
        <v>100</v>
      </c>
      <c r="J93" s="62"/>
      <c r="K93" s="58">
        <f>SUM(K16:K92)+L8</f>
        <v>93.546476119133104</v>
      </c>
      <c r="L93" s="24"/>
    </row>
    <row r="94" spans="1:13" ht="23.45" customHeight="1">
      <c r="A94" s="81" t="s">
        <v>180</v>
      </c>
      <c r="B94" s="82"/>
      <c r="C94" s="82"/>
      <c r="D94" s="82"/>
      <c r="E94" s="82"/>
      <c r="F94" s="82"/>
      <c r="G94" s="82"/>
      <c r="H94" s="82"/>
      <c r="I94" s="82"/>
      <c r="J94" s="82"/>
      <c r="K94" s="82"/>
      <c r="L94" s="82"/>
    </row>
    <row r="95" spans="1:13" ht="23.45" customHeight="1">
      <c r="A95" s="80" t="s">
        <v>181</v>
      </c>
      <c r="B95" s="80"/>
      <c r="C95" s="80"/>
      <c r="D95" s="80"/>
      <c r="E95" s="80"/>
      <c r="F95" s="80"/>
      <c r="G95" s="80"/>
      <c r="H95" s="80"/>
      <c r="I95" s="80"/>
      <c r="J95" s="80"/>
      <c r="K95" s="80"/>
      <c r="L95" s="80"/>
    </row>
    <row r="96" spans="1:13" ht="23.45" customHeight="1">
      <c r="A96" s="80"/>
      <c r="B96" s="80"/>
      <c r="C96" s="80"/>
      <c r="D96" s="80"/>
      <c r="E96" s="80"/>
      <c r="F96" s="80"/>
      <c r="G96" s="80"/>
      <c r="H96" s="80"/>
      <c r="I96" s="80"/>
      <c r="J96" s="80"/>
      <c r="K96" s="80"/>
      <c r="L96" s="80"/>
    </row>
    <row r="97" spans="1:12" ht="23.45" customHeight="1">
      <c r="A97" s="80"/>
      <c r="B97" s="80"/>
      <c r="C97" s="80"/>
      <c r="D97" s="80"/>
      <c r="E97" s="80"/>
      <c r="F97" s="80"/>
      <c r="G97" s="80"/>
      <c r="H97" s="80"/>
      <c r="I97" s="80"/>
      <c r="J97" s="80"/>
      <c r="K97" s="80"/>
      <c r="L97" s="80"/>
    </row>
    <row r="98" spans="1:12" ht="23.45" customHeight="1">
      <c r="A98" s="80"/>
      <c r="B98" s="80"/>
      <c r="C98" s="80"/>
      <c r="D98" s="80"/>
      <c r="E98" s="80"/>
      <c r="F98" s="80"/>
      <c r="G98" s="80"/>
      <c r="H98" s="80"/>
      <c r="I98" s="80"/>
      <c r="J98" s="80"/>
      <c r="K98" s="80"/>
      <c r="L98" s="80"/>
    </row>
    <row r="99" spans="1:12" ht="23.45" customHeight="1">
      <c r="A99" s="80"/>
      <c r="B99" s="80"/>
      <c r="C99" s="80"/>
      <c r="D99" s="80"/>
      <c r="E99" s="80"/>
      <c r="F99" s="80"/>
      <c r="G99" s="80"/>
      <c r="H99" s="80"/>
      <c r="I99" s="80"/>
      <c r="J99" s="80"/>
      <c r="K99" s="80"/>
      <c r="L99" s="80"/>
    </row>
    <row r="100" spans="1:12" ht="23.45" customHeight="1">
      <c r="A100" s="80"/>
      <c r="B100" s="80"/>
      <c r="C100" s="80"/>
      <c r="D100" s="80"/>
      <c r="E100" s="80"/>
      <c r="F100" s="80"/>
      <c r="G100" s="80"/>
      <c r="H100" s="80"/>
      <c r="I100" s="80"/>
      <c r="J100" s="80"/>
      <c r="K100" s="80"/>
      <c r="L100" s="80"/>
    </row>
    <row r="101" spans="1:12" ht="23.45" customHeight="1">
      <c r="A101" s="80"/>
      <c r="B101" s="80"/>
      <c r="C101" s="80"/>
      <c r="D101" s="80"/>
      <c r="E101" s="80"/>
      <c r="F101" s="80"/>
      <c r="G101" s="80"/>
      <c r="H101" s="80"/>
      <c r="I101" s="80"/>
      <c r="J101" s="80"/>
      <c r="K101" s="80"/>
      <c r="L101" s="80"/>
    </row>
    <row r="102" spans="1:12" ht="23.45" customHeight="1">
      <c r="A102" s="80"/>
      <c r="B102" s="80"/>
      <c r="C102" s="80"/>
      <c r="D102" s="80"/>
      <c r="E102" s="80"/>
      <c r="F102" s="80"/>
      <c r="G102" s="80"/>
      <c r="H102" s="80"/>
      <c r="I102" s="80"/>
      <c r="J102" s="80"/>
      <c r="K102" s="80"/>
      <c r="L102" s="80"/>
    </row>
    <row r="103" spans="1:12" ht="23.45" customHeight="1">
      <c r="A103" s="80"/>
      <c r="B103" s="80"/>
      <c r="C103" s="80"/>
      <c r="D103" s="80"/>
      <c r="E103" s="80"/>
      <c r="F103" s="80"/>
      <c r="G103" s="80"/>
      <c r="H103" s="80"/>
      <c r="I103" s="80"/>
      <c r="J103" s="80"/>
      <c r="K103" s="80"/>
      <c r="L103" s="80"/>
    </row>
    <row r="104" spans="1:12" ht="23.45" customHeight="1">
      <c r="A104" s="80"/>
      <c r="B104" s="80"/>
      <c r="C104" s="80"/>
      <c r="D104" s="80"/>
      <c r="E104" s="80"/>
      <c r="F104" s="80"/>
      <c r="G104" s="80"/>
      <c r="H104" s="80"/>
      <c r="I104" s="80"/>
      <c r="J104" s="80"/>
      <c r="K104" s="80"/>
      <c r="L104" s="80"/>
    </row>
    <row r="105" spans="1:12" ht="23.45" customHeight="1">
      <c r="A105" s="80"/>
      <c r="B105" s="80"/>
      <c r="C105" s="80"/>
      <c r="D105" s="80"/>
      <c r="E105" s="80"/>
      <c r="F105" s="80"/>
      <c r="G105" s="80"/>
      <c r="H105" s="80"/>
      <c r="I105" s="80"/>
      <c r="J105" s="80"/>
      <c r="K105" s="80"/>
      <c r="L105" s="80"/>
    </row>
  </sheetData>
  <mergeCells count="185">
    <mergeCell ref="A95:L105"/>
    <mergeCell ref="A93:H93"/>
    <mergeCell ref="I93:J93"/>
    <mergeCell ref="A94:L94"/>
    <mergeCell ref="A12:A13"/>
    <mergeCell ref="A14:A92"/>
    <mergeCell ref="B14:B15"/>
    <mergeCell ref="B16:B71"/>
    <mergeCell ref="B72:B81"/>
    <mergeCell ref="B82:B92"/>
    <mergeCell ref="C14:C15"/>
    <mergeCell ref="C16:C36"/>
    <mergeCell ref="C37:C50"/>
    <mergeCell ref="C51:C61"/>
    <mergeCell ref="C62:C71"/>
    <mergeCell ref="C72:C80"/>
    <mergeCell ref="C82:C92"/>
    <mergeCell ref="K14:K15"/>
    <mergeCell ref="L14:L15"/>
    <mergeCell ref="I14:J15"/>
    <mergeCell ref="D14:F15"/>
    <mergeCell ref="D87:F87"/>
    <mergeCell ref="I87:J87"/>
    <mergeCell ref="D88:F88"/>
    <mergeCell ref="I88:J88"/>
    <mergeCell ref="D90:F90"/>
    <mergeCell ref="D91:F91"/>
    <mergeCell ref="I91:J91"/>
    <mergeCell ref="D92:F92"/>
    <mergeCell ref="I92:J92"/>
    <mergeCell ref="D80:F80"/>
    <mergeCell ref="I80:J80"/>
    <mergeCell ref="D81:F81"/>
    <mergeCell ref="I81:J81"/>
    <mergeCell ref="D82:F82"/>
    <mergeCell ref="D83:F83"/>
    <mergeCell ref="D84:F84"/>
    <mergeCell ref="I84:J84"/>
    <mergeCell ref="D86:F86"/>
    <mergeCell ref="I86:J86"/>
    <mergeCell ref="D74:F74"/>
    <mergeCell ref="I74:J74"/>
    <mergeCell ref="D75:F75"/>
    <mergeCell ref="I75:J75"/>
    <mergeCell ref="D76:F76"/>
    <mergeCell ref="I76:J76"/>
    <mergeCell ref="D77:F77"/>
    <mergeCell ref="I77:J77"/>
    <mergeCell ref="D79:F79"/>
    <mergeCell ref="D67:F67"/>
    <mergeCell ref="I67:J67"/>
    <mergeCell ref="D70:F70"/>
    <mergeCell ref="I70:J70"/>
    <mergeCell ref="D71:F71"/>
    <mergeCell ref="I71:J71"/>
    <mergeCell ref="D72:F72"/>
    <mergeCell ref="I72:J72"/>
    <mergeCell ref="D73:F73"/>
    <mergeCell ref="D61:F61"/>
    <mergeCell ref="I61:J61"/>
    <mergeCell ref="I62:J62"/>
    <mergeCell ref="D63:F63"/>
    <mergeCell ref="D64:F64"/>
    <mergeCell ref="I64:J64"/>
    <mergeCell ref="D65:F65"/>
    <mergeCell ref="I65:J65"/>
    <mergeCell ref="D66:F66"/>
    <mergeCell ref="I66:J66"/>
    <mergeCell ref="D56:F56"/>
    <mergeCell ref="I56:J56"/>
    <mergeCell ref="D57:F57"/>
    <mergeCell ref="D58:F58"/>
    <mergeCell ref="I58:J58"/>
    <mergeCell ref="D59:F59"/>
    <mergeCell ref="I59:J59"/>
    <mergeCell ref="D60:F60"/>
    <mergeCell ref="I60:J60"/>
    <mergeCell ref="D50:F50"/>
    <mergeCell ref="I50:J50"/>
    <mergeCell ref="D51:F51"/>
    <mergeCell ref="D53:F53"/>
    <mergeCell ref="I53:J53"/>
    <mergeCell ref="D54:F54"/>
    <mergeCell ref="I54:J54"/>
    <mergeCell ref="D55:F55"/>
    <mergeCell ref="I55:J55"/>
    <mergeCell ref="D44:F44"/>
    <mergeCell ref="I44:J44"/>
    <mergeCell ref="I45:J45"/>
    <mergeCell ref="D46:F46"/>
    <mergeCell ref="D47:F47"/>
    <mergeCell ref="I47:J47"/>
    <mergeCell ref="D48:F48"/>
    <mergeCell ref="I48:J48"/>
    <mergeCell ref="D49:F49"/>
    <mergeCell ref="I49:J49"/>
    <mergeCell ref="D39:F39"/>
    <mergeCell ref="I39:J39"/>
    <mergeCell ref="D40:F40"/>
    <mergeCell ref="I40:J40"/>
    <mergeCell ref="D41:F41"/>
    <mergeCell ref="I41:J41"/>
    <mergeCell ref="D42:F42"/>
    <mergeCell ref="I42:J42"/>
    <mergeCell ref="D43:F43"/>
    <mergeCell ref="I43:J43"/>
    <mergeCell ref="D34:F34"/>
    <mergeCell ref="I34:J34"/>
    <mergeCell ref="D35:F35"/>
    <mergeCell ref="I35:J35"/>
    <mergeCell ref="D36:F36"/>
    <mergeCell ref="I36:J36"/>
    <mergeCell ref="D37:F37"/>
    <mergeCell ref="I37:J37"/>
    <mergeCell ref="D38:F38"/>
    <mergeCell ref="I38:J38"/>
    <mergeCell ref="D29:F29"/>
    <mergeCell ref="I29:J29"/>
    <mergeCell ref="D30:F30"/>
    <mergeCell ref="I30:J30"/>
    <mergeCell ref="D31:F31"/>
    <mergeCell ref="I31:J31"/>
    <mergeCell ref="D32:F32"/>
    <mergeCell ref="I32:J32"/>
    <mergeCell ref="D33:F33"/>
    <mergeCell ref="I33:J33"/>
    <mergeCell ref="D24:F24"/>
    <mergeCell ref="I24:J24"/>
    <mergeCell ref="D25:F25"/>
    <mergeCell ref="I25:J25"/>
    <mergeCell ref="D26:F26"/>
    <mergeCell ref="I26:J26"/>
    <mergeCell ref="D27:F27"/>
    <mergeCell ref="I27:J27"/>
    <mergeCell ref="D28:F28"/>
    <mergeCell ref="I28:J28"/>
    <mergeCell ref="D19:F19"/>
    <mergeCell ref="I19:J19"/>
    <mergeCell ref="D20:F20"/>
    <mergeCell ref="I20:J20"/>
    <mergeCell ref="D21:F21"/>
    <mergeCell ref="I21:J21"/>
    <mergeCell ref="D22:F22"/>
    <mergeCell ref="I22:J22"/>
    <mergeCell ref="D23:F23"/>
    <mergeCell ref="I23:J23"/>
    <mergeCell ref="B12:G12"/>
    <mergeCell ref="H12:L12"/>
    <mergeCell ref="B13:G13"/>
    <mergeCell ref="H13:L13"/>
    <mergeCell ref="D16:F16"/>
    <mergeCell ref="I16:J16"/>
    <mergeCell ref="D17:F17"/>
    <mergeCell ref="I17:J17"/>
    <mergeCell ref="D18:F18"/>
    <mergeCell ref="I18:J18"/>
    <mergeCell ref="A6:B6"/>
    <mergeCell ref="C6:G6"/>
    <mergeCell ref="H6:I6"/>
    <mergeCell ref="J6:L6"/>
    <mergeCell ref="C7:D7"/>
    <mergeCell ref="F7:G7"/>
    <mergeCell ref="H7:I7"/>
    <mergeCell ref="C8:D8"/>
    <mergeCell ref="F8:G8"/>
    <mergeCell ref="H8:I8"/>
    <mergeCell ref="A7:B11"/>
    <mergeCell ref="C9:D9"/>
    <mergeCell ref="F9:G9"/>
    <mergeCell ref="H9:I9"/>
    <mergeCell ref="C10:D10"/>
    <mergeCell ref="F10:G10"/>
    <mergeCell ref="H10:I10"/>
    <mergeCell ref="C11:D11"/>
    <mergeCell ref="F11:G11"/>
    <mergeCell ref="H11:I11"/>
    <mergeCell ref="A1:L1"/>
    <mergeCell ref="A2:L2"/>
    <mergeCell ref="A3:L3"/>
    <mergeCell ref="A4:B4"/>
    <mergeCell ref="C4:L4"/>
    <mergeCell ref="A5:B5"/>
    <mergeCell ref="C5:G5"/>
    <mergeCell ref="H5:I5"/>
    <mergeCell ref="J5:L5"/>
  </mergeCells>
  <phoneticPr fontId="16" type="noConversion"/>
  <pageMargins left="0.69930555555555596" right="0.69930555555555596" top="0.75" bottom="0.75" header="0.3" footer="0.3"/>
</worksheet>
</file>

<file path=xl/worksheets/sheet2.xml><?xml version="1.0" encoding="utf-8"?>
<worksheet xmlns="http://schemas.openxmlformats.org/spreadsheetml/2006/main" xmlns:r="http://schemas.openxmlformats.org/officeDocument/2006/relationships">
  <sheetPr>
    <outlinePr summaryBelow="0" summaryRight="0"/>
    <pageSetUpPr fitToPage="1"/>
  </sheetPr>
  <dimension ref="A1:AN34"/>
  <sheetViews>
    <sheetView topLeftCell="A7" workbookViewId="0">
      <selection activeCell="K22" sqref="K22"/>
    </sheetView>
  </sheetViews>
  <sheetFormatPr defaultColWidth="9" defaultRowHeight="23.45" customHeight="1"/>
  <cols>
    <col min="1" max="1" width="4.375" style="2" customWidth="1"/>
    <col min="2" max="2" width="8.125" style="2" customWidth="1"/>
    <col min="3" max="3" width="7.375" style="2" customWidth="1"/>
    <col min="4" max="4" width="8" style="2" customWidth="1"/>
    <col min="5" max="5" width="13.875" style="2" customWidth="1"/>
    <col min="6" max="6" width="3.125" style="2" customWidth="1"/>
    <col min="7" max="7" width="14.625" style="2" customWidth="1"/>
    <col min="8" max="8" width="15.125" style="2" customWidth="1"/>
    <col min="9" max="9" width="2.375" style="2" customWidth="1"/>
    <col min="10" max="10" width="5.5" style="2" customWidth="1"/>
    <col min="11" max="11" width="6.625" style="2" customWidth="1"/>
    <col min="12" max="12" width="13.625" style="2" customWidth="1"/>
    <col min="13" max="13" width="9" style="2"/>
    <col min="14" max="14" width="12.625" style="2" hidden="1" customWidth="1"/>
    <col min="15" max="16" width="9" style="2" hidden="1" customWidth="1"/>
    <col min="17" max="17" width="10.375" style="2" hidden="1" customWidth="1"/>
    <col min="18" max="40" width="9" style="2"/>
  </cols>
  <sheetData>
    <row r="1" spans="1:17" ht="23.45" customHeight="1">
      <c r="A1" s="59" t="s">
        <v>0</v>
      </c>
      <c r="B1" s="59"/>
      <c r="C1" s="59"/>
      <c r="D1" s="59"/>
      <c r="E1" s="59"/>
      <c r="F1" s="59"/>
      <c r="G1" s="59"/>
      <c r="H1" s="59"/>
      <c r="I1" s="59"/>
      <c r="J1" s="59"/>
      <c r="K1" s="59"/>
      <c r="L1" s="59"/>
    </row>
    <row r="2" spans="1:17" ht="23.45" customHeight="1">
      <c r="A2" s="60" t="s">
        <v>1</v>
      </c>
      <c r="B2" s="60"/>
      <c r="C2" s="60"/>
      <c r="D2" s="60"/>
      <c r="E2" s="60"/>
      <c r="F2" s="60"/>
      <c r="G2" s="60"/>
      <c r="H2" s="60"/>
      <c r="I2" s="60"/>
      <c r="J2" s="60"/>
      <c r="K2" s="60"/>
      <c r="L2" s="60"/>
    </row>
    <row r="3" spans="1:17" ht="23.45" customHeight="1">
      <c r="A3" s="86" t="s">
        <v>2</v>
      </c>
      <c r="B3" s="86"/>
      <c r="C3" s="86"/>
      <c r="D3" s="86"/>
      <c r="E3" s="86"/>
      <c r="F3" s="86"/>
      <c r="G3" s="86"/>
      <c r="H3" s="86"/>
      <c r="I3" s="86"/>
      <c r="J3" s="86"/>
      <c r="K3" s="86"/>
      <c r="L3" s="86"/>
    </row>
    <row r="4" spans="1:17" ht="23.45" customHeight="1">
      <c r="A4" s="62" t="s">
        <v>3</v>
      </c>
      <c r="B4" s="62"/>
      <c r="C4" s="63" t="s">
        <v>182</v>
      </c>
      <c r="D4" s="64"/>
      <c r="E4" s="64"/>
      <c r="F4" s="64"/>
      <c r="G4" s="64"/>
      <c r="H4" s="64"/>
      <c r="I4" s="64"/>
      <c r="J4" s="64"/>
      <c r="K4" s="64"/>
      <c r="L4" s="64"/>
    </row>
    <row r="5" spans="1:17" ht="23.45" customHeight="1">
      <c r="A5" s="62" t="s">
        <v>5</v>
      </c>
      <c r="B5" s="62"/>
      <c r="C5" s="63" t="s">
        <v>8</v>
      </c>
      <c r="D5" s="64"/>
      <c r="E5" s="64"/>
      <c r="F5" s="64"/>
      <c r="G5" s="64"/>
      <c r="H5" s="62" t="s">
        <v>7</v>
      </c>
      <c r="I5" s="62"/>
      <c r="J5" s="63" t="s">
        <v>8</v>
      </c>
      <c r="K5" s="64"/>
      <c r="L5" s="64"/>
    </row>
    <row r="6" spans="1:17" ht="23.45" customHeight="1">
      <c r="A6" s="62" t="s">
        <v>9</v>
      </c>
      <c r="B6" s="62"/>
      <c r="C6" s="63" t="s">
        <v>183</v>
      </c>
      <c r="D6" s="64"/>
      <c r="E6" s="64"/>
      <c r="F6" s="64"/>
      <c r="G6" s="64"/>
      <c r="H6" s="62" t="s">
        <v>10</v>
      </c>
      <c r="I6" s="62"/>
      <c r="J6" s="64">
        <v>84296163</v>
      </c>
      <c r="K6" s="64"/>
      <c r="L6" s="64"/>
    </row>
    <row r="7" spans="1:17" ht="23.45" customHeight="1">
      <c r="A7" s="67" t="s">
        <v>11</v>
      </c>
      <c r="B7" s="62"/>
      <c r="C7" s="62"/>
      <c r="D7" s="62"/>
      <c r="E7" s="4" t="s">
        <v>12</v>
      </c>
      <c r="F7" s="62" t="s">
        <v>13</v>
      </c>
      <c r="G7" s="62"/>
      <c r="H7" s="62" t="s">
        <v>14</v>
      </c>
      <c r="I7" s="62"/>
      <c r="J7" s="18" t="s">
        <v>15</v>
      </c>
      <c r="K7" s="18" t="s">
        <v>16</v>
      </c>
      <c r="L7" s="4" t="s">
        <v>17</v>
      </c>
    </row>
    <row r="8" spans="1:17" ht="23.45" customHeight="1">
      <c r="A8" s="62"/>
      <c r="B8" s="62"/>
      <c r="C8" s="65" t="s">
        <v>18</v>
      </c>
      <c r="D8" s="65"/>
      <c r="E8" s="8">
        <f>800000/10000</f>
        <v>80</v>
      </c>
      <c r="F8" s="66">
        <f>791923.39/10000</f>
        <v>79.192339000000004</v>
      </c>
      <c r="G8" s="66"/>
      <c r="H8" s="66">
        <f>791923.39/10000</f>
        <v>79.192339000000004</v>
      </c>
      <c r="I8" s="66"/>
      <c r="J8" s="18">
        <v>10</v>
      </c>
      <c r="K8" s="19">
        <f>H8/F8</f>
        <v>1</v>
      </c>
      <c r="L8" s="8">
        <f>K8*10</f>
        <v>10</v>
      </c>
      <c r="N8" s="3">
        <f>H8/F8</f>
        <v>1</v>
      </c>
    </row>
    <row r="9" spans="1:17" ht="27.95" customHeight="1">
      <c r="A9" s="62"/>
      <c r="B9" s="62"/>
      <c r="C9" s="62" t="s">
        <v>19</v>
      </c>
      <c r="D9" s="62"/>
      <c r="E9" s="8">
        <f>800000/10000</f>
        <v>80</v>
      </c>
      <c r="F9" s="66">
        <f>791923.39/10000</f>
        <v>79.192339000000004</v>
      </c>
      <c r="G9" s="66"/>
      <c r="H9" s="66">
        <f>791923.39/10000</f>
        <v>79.192339000000004</v>
      </c>
      <c r="I9" s="66"/>
      <c r="J9" s="20" t="s">
        <v>20</v>
      </c>
      <c r="K9" s="20"/>
      <c r="L9" s="6" t="s">
        <v>20</v>
      </c>
      <c r="Q9" s="2">
        <v>791923.39</v>
      </c>
    </row>
    <row r="10" spans="1:17" ht="23.45" customHeight="1">
      <c r="A10" s="62"/>
      <c r="B10" s="62"/>
      <c r="C10" s="62" t="s">
        <v>21</v>
      </c>
      <c r="D10" s="62"/>
      <c r="E10" s="6"/>
      <c r="F10" s="66"/>
      <c r="G10" s="66"/>
      <c r="H10" s="66"/>
      <c r="I10" s="66"/>
      <c r="J10" s="20" t="s">
        <v>20</v>
      </c>
      <c r="K10" s="20"/>
      <c r="L10" s="6" t="s">
        <v>20</v>
      </c>
    </row>
    <row r="11" spans="1:17" ht="23.45" customHeight="1">
      <c r="A11" s="62"/>
      <c r="B11" s="62"/>
      <c r="C11" s="62" t="s">
        <v>22</v>
      </c>
      <c r="D11" s="62"/>
      <c r="E11" s="6"/>
      <c r="F11" s="66"/>
      <c r="G11" s="66"/>
      <c r="H11" s="66"/>
      <c r="I11" s="66"/>
      <c r="J11" s="20" t="s">
        <v>20</v>
      </c>
      <c r="K11" s="20"/>
      <c r="L11" s="6" t="s">
        <v>20</v>
      </c>
    </row>
    <row r="12" spans="1:17" ht="23.45" customHeight="1">
      <c r="A12" s="62" t="s">
        <v>23</v>
      </c>
      <c r="B12" s="62" t="s">
        <v>24</v>
      </c>
      <c r="C12" s="62"/>
      <c r="D12" s="62"/>
      <c r="E12" s="62"/>
      <c r="F12" s="62"/>
      <c r="G12" s="62"/>
      <c r="H12" s="62" t="s">
        <v>25</v>
      </c>
      <c r="I12" s="62"/>
      <c r="J12" s="62"/>
      <c r="K12" s="62"/>
      <c r="L12" s="62"/>
    </row>
    <row r="13" spans="1:17" ht="55.5" customHeight="1">
      <c r="A13" s="62"/>
      <c r="B13" s="63" t="s">
        <v>26</v>
      </c>
      <c r="C13" s="64"/>
      <c r="D13" s="64"/>
      <c r="E13" s="64"/>
      <c r="F13" s="64"/>
      <c r="G13" s="64"/>
      <c r="H13" s="63" t="s">
        <v>184</v>
      </c>
      <c r="I13" s="64"/>
      <c r="J13" s="64"/>
      <c r="K13" s="64"/>
      <c r="L13" s="64"/>
    </row>
    <row r="14" spans="1:17" ht="23.45" customHeight="1">
      <c r="A14" s="67" t="s">
        <v>27</v>
      </c>
      <c r="B14" s="62" t="s">
        <v>28</v>
      </c>
      <c r="C14" s="62" t="s">
        <v>29</v>
      </c>
      <c r="D14" s="62" t="s">
        <v>30</v>
      </c>
      <c r="E14" s="62"/>
      <c r="F14" s="62"/>
      <c r="G14" s="4" t="s">
        <v>31</v>
      </c>
      <c r="H14" s="4" t="s">
        <v>32</v>
      </c>
      <c r="I14" s="62" t="s">
        <v>15</v>
      </c>
      <c r="J14" s="62"/>
      <c r="K14" s="83" t="s">
        <v>17</v>
      </c>
      <c r="L14" s="67" t="s">
        <v>33</v>
      </c>
    </row>
    <row r="15" spans="1:17" ht="23.45" customHeight="1">
      <c r="A15" s="62"/>
      <c r="B15" s="62"/>
      <c r="C15" s="62"/>
      <c r="D15" s="62"/>
      <c r="E15" s="62"/>
      <c r="F15" s="62"/>
      <c r="G15" s="4" t="s">
        <v>34</v>
      </c>
      <c r="H15" s="4" t="s">
        <v>35</v>
      </c>
      <c r="I15" s="83"/>
      <c r="J15" s="83"/>
      <c r="K15" s="85"/>
      <c r="L15" s="62"/>
    </row>
    <row r="16" spans="1:17" ht="40.5" customHeight="1">
      <c r="A16" s="62"/>
      <c r="B16" s="62" t="s">
        <v>36</v>
      </c>
      <c r="C16" s="33" t="s">
        <v>37</v>
      </c>
      <c r="D16" s="74" t="s">
        <v>38</v>
      </c>
      <c r="E16" s="74"/>
      <c r="F16" s="74"/>
      <c r="G16" s="5" t="s">
        <v>39</v>
      </c>
      <c r="H16" s="20" t="s">
        <v>40</v>
      </c>
      <c r="I16" s="87">
        <v>15</v>
      </c>
      <c r="J16" s="88"/>
      <c r="K16" s="36">
        <v>15</v>
      </c>
      <c r="L16" s="36"/>
    </row>
    <row r="17" spans="1:12" s="2" customFormat="1" ht="40.5" customHeight="1">
      <c r="A17" s="62"/>
      <c r="B17" s="62"/>
      <c r="C17" s="33" t="s">
        <v>95</v>
      </c>
      <c r="D17" s="74" t="s">
        <v>96</v>
      </c>
      <c r="E17" s="74"/>
      <c r="F17" s="74"/>
      <c r="G17" s="5" t="s">
        <v>97</v>
      </c>
      <c r="H17" s="34" t="s">
        <v>98</v>
      </c>
      <c r="I17" s="87">
        <v>15</v>
      </c>
      <c r="J17" s="88"/>
      <c r="K17" s="36">
        <v>15</v>
      </c>
      <c r="L17" s="36"/>
    </row>
    <row r="18" spans="1:12" ht="40.5" customHeight="1">
      <c r="A18" s="62"/>
      <c r="B18" s="62"/>
      <c r="C18" s="7" t="s">
        <v>113</v>
      </c>
      <c r="D18" s="74" t="s">
        <v>114</v>
      </c>
      <c r="E18" s="74"/>
      <c r="F18" s="74"/>
      <c r="G18" s="6" t="s">
        <v>115</v>
      </c>
      <c r="H18" s="20" t="s">
        <v>115</v>
      </c>
      <c r="I18" s="87">
        <v>10</v>
      </c>
      <c r="J18" s="88"/>
      <c r="K18" s="36">
        <v>10</v>
      </c>
      <c r="L18" s="36"/>
    </row>
    <row r="19" spans="1:12" ht="40.5" customHeight="1">
      <c r="A19" s="62"/>
      <c r="B19" s="62"/>
      <c r="C19" s="7" t="s">
        <v>127</v>
      </c>
      <c r="D19" s="74" t="s">
        <v>128</v>
      </c>
      <c r="E19" s="74"/>
      <c r="F19" s="74"/>
      <c r="G19" s="5" t="s">
        <v>129</v>
      </c>
      <c r="H19" s="34" t="s">
        <v>129</v>
      </c>
      <c r="I19" s="87">
        <v>10</v>
      </c>
      <c r="J19" s="88"/>
      <c r="K19" s="36">
        <v>10</v>
      </c>
      <c r="L19" s="36"/>
    </row>
    <row r="20" spans="1:12" ht="40.5" customHeight="1">
      <c r="A20" s="62"/>
      <c r="B20" s="7" t="s">
        <v>148</v>
      </c>
      <c r="C20" s="33" t="s">
        <v>149</v>
      </c>
      <c r="D20" s="74" t="s">
        <v>150</v>
      </c>
      <c r="E20" s="74"/>
      <c r="F20" s="74"/>
      <c r="G20" s="15" t="s">
        <v>151</v>
      </c>
      <c r="H20" s="34" t="s">
        <v>97</v>
      </c>
      <c r="I20" s="87">
        <v>30</v>
      </c>
      <c r="J20" s="88"/>
      <c r="K20" s="36">
        <v>25</v>
      </c>
      <c r="L20" s="36"/>
    </row>
    <row r="21" spans="1:12" ht="40.5" customHeight="1">
      <c r="A21" s="62"/>
      <c r="B21" s="33" t="s">
        <v>167</v>
      </c>
      <c r="C21" s="4" t="s">
        <v>168</v>
      </c>
      <c r="D21" s="74" t="s">
        <v>169</v>
      </c>
      <c r="E21" s="74"/>
      <c r="F21" s="74"/>
      <c r="G21" s="6" t="s">
        <v>102</v>
      </c>
      <c r="H21" s="35">
        <v>1</v>
      </c>
      <c r="I21" s="87">
        <v>10</v>
      </c>
      <c r="J21" s="88"/>
      <c r="K21" s="36">
        <v>10</v>
      </c>
      <c r="L21" s="48"/>
    </row>
    <row r="22" spans="1:12" ht="23.45" customHeight="1">
      <c r="A22" s="62" t="s">
        <v>179</v>
      </c>
      <c r="B22" s="62"/>
      <c r="C22" s="62"/>
      <c r="D22" s="62"/>
      <c r="E22" s="62"/>
      <c r="F22" s="62"/>
      <c r="G22" s="62"/>
      <c r="H22" s="89"/>
      <c r="I22" s="90">
        <v>100</v>
      </c>
      <c r="J22" s="88"/>
      <c r="K22" s="43">
        <v>95</v>
      </c>
      <c r="L22" s="47"/>
    </row>
    <row r="23" spans="1:12" ht="23.45" customHeight="1">
      <c r="A23" s="91" t="s">
        <v>185</v>
      </c>
      <c r="B23" s="92"/>
      <c r="C23" s="92"/>
      <c r="D23" s="92"/>
      <c r="E23" s="92"/>
      <c r="F23" s="92"/>
      <c r="G23" s="92"/>
      <c r="H23" s="92"/>
      <c r="I23" s="92"/>
      <c r="J23" s="92"/>
      <c r="K23" s="92"/>
      <c r="L23" s="92"/>
    </row>
    <row r="24" spans="1:12" ht="23.45" customHeight="1">
      <c r="A24" s="80" t="s">
        <v>181</v>
      </c>
      <c r="B24" s="80"/>
      <c r="C24" s="80"/>
      <c r="D24" s="80"/>
      <c r="E24" s="80"/>
      <c r="F24" s="80"/>
      <c r="G24" s="80"/>
      <c r="H24" s="80"/>
      <c r="I24" s="80"/>
      <c r="J24" s="80"/>
      <c r="K24" s="80"/>
      <c r="L24" s="80"/>
    </row>
    <row r="25" spans="1:12" ht="23.45" customHeight="1">
      <c r="A25" s="80"/>
      <c r="B25" s="80"/>
      <c r="C25" s="80"/>
      <c r="D25" s="80"/>
      <c r="E25" s="80"/>
      <c r="F25" s="80"/>
      <c r="G25" s="80"/>
      <c r="H25" s="80"/>
      <c r="I25" s="80"/>
      <c r="J25" s="80"/>
      <c r="K25" s="80"/>
      <c r="L25" s="80"/>
    </row>
    <row r="26" spans="1:12" ht="23.45" customHeight="1">
      <c r="A26" s="80"/>
      <c r="B26" s="80"/>
      <c r="C26" s="80"/>
      <c r="D26" s="80"/>
      <c r="E26" s="80"/>
      <c r="F26" s="80"/>
      <c r="G26" s="80"/>
      <c r="H26" s="80"/>
      <c r="I26" s="80"/>
      <c r="J26" s="80"/>
      <c r="K26" s="80"/>
      <c r="L26" s="80"/>
    </row>
    <row r="27" spans="1:12" ht="23.45" customHeight="1">
      <c r="A27" s="80"/>
      <c r="B27" s="80"/>
      <c r="C27" s="80"/>
      <c r="D27" s="80"/>
      <c r="E27" s="80"/>
      <c r="F27" s="80"/>
      <c r="G27" s="80"/>
      <c r="H27" s="80"/>
      <c r="I27" s="80"/>
      <c r="J27" s="80"/>
      <c r="K27" s="80"/>
      <c r="L27" s="80"/>
    </row>
    <row r="28" spans="1:12" ht="23.45" customHeight="1">
      <c r="A28" s="80"/>
      <c r="B28" s="80"/>
      <c r="C28" s="80"/>
      <c r="D28" s="80"/>
      <c r="E28" s="80"/>
      <c r="F28" s="80"/>
      <c r="G28" s="80"/>
      <c r="H28" s="80"/>
      <c r="I28" s="80"/>
      <c r="J28" s="80"/>
      <c r="K28" s="80"/>
      <c r="L28" s="80"/>
    </row>
    <row r="29" spans="1:12" ht="23.45" customHeight="1">
      <c r="A29" s="80"/>
      <c r="B29" s="80"/>
      <c r="C29" s="80"/>
      <c r="D29" s="80"/>
      <c r="E29" s="80"/>
      <c r="F29" s="80"/>
      <c r="G29" s="80"/>
      <c r="H29" s="80"/>
      <c r="I29" s="80"/>
      <c r="J29" s="80"/>
      <c r="K29" s="80"/>
      <c r="L29" s="80"/>
    </row>
    <row r="30" spans="1:12" ht="23.45" customHeight="1">
      <c r="A30" s="80"/>
      <c r="B30" s="80"/>
      <c r="C30" s="80"/>
      <c r="D30" s="80"/>
      <c r="E30" s="80"/>
      <c r="F30" s="80"/>
      <c r="G30" s="80"/>
      <c r="H30" s="80"/>
      <c r="I30" s="80"/>
      <c r="J30" s="80"/>
      <c r="K30" s="80"/>
      <c r="L30" s="80"/>
    </row>
    <row r="31" spans="1:12" ht="23.45" customHeight="1">
      <c r="A31" s="80"/>
      <c r="B31" s="80"/>
      <c r="C31" s="80"/>
      <c r="D31" s="80"/>
      <c r="E31" s="80"/>
      <c r="F31" s="80"/>
      <c r="G31" s="80"/>
      <c r="H31" s="80"/>
      <c r="I31" s="80"/>
      <c r="J31" s="80"/>
      <c r="K31" s="80"/>
      <c r="L31" s="80"/>
    </row>
    <row r="32" spans="1:12" ht="23.45" customHeight="1">
      <c r="A32" s="80"/>
      <c r="B32" s="80"/>
      <c r="C32" s="80"/>
      <c r="D32" s="80"/>
      <c r="E32" s="80"/>
      <c r="F32" s="80"/>
      <c r="G32" s="80"/>
      <c r="H32" s="80"/>
      <c r="I32" s="80"/>
      <c r="J32" s="80"/>
      <c r="K32" s="80"/>
      <c r="L32" s="80"/>
    </row>
    <row r="33" spans="1:12" ht="23.45" customHeight="1">
      <c r="A33" s="80"/>
      <c r="B33" s="80"/>
      <c r="C33" s="80"/>
      <c r="D33" s="80"/>
      <c r="E33" s="80"/>
      <c r="F33" s="80"/>
      <c r="G33" s="80"/>
      <c r="H33" s="80"/>
      <c r="I33" s="80"/>
      <c r="J33" s="80"/>
      <c r="K33" s="80"/>
      <c r="L33" s="80"/>
    </row>
    <row r="34" spans="1:12" ht="23.45" customHeight="1">
      <c r="A34" s="80"/>
      <c r="B34" s="80"/>
      <c r="C34" s="80"/>
      <c r="D34" s="80"/>
      <c r="E34" s="80"/>
      <c r="F34" s="80"/>
      <c r="G34" s="80"/>
      <c r="H34" s="80"/>
      <c r="I34" s="80"/>
      <c r="J34" s="80"/>
      <c r="K34" s="80"/>
      <c r="L34" s="80"/>
    </row>
  </sheetData>
  <mergeCells count="58">
    <mergeCell ref="A24:L34"/>
    <mergeCell ref="A12:A13"/>
    <mergeCell ref="A14:A21"/>
    <mergeCell ref="B14:B15"/>
    <mergeCell ref="B16:B19"/>
    <mergeCell ref="C14:C15"/>
    <mergeCell ref="D21:F21"/>
    <mergeCell ref="I21:J21"/>
    <mergeCell ref="A22:H22"/>
    <mergeCell ref="I22:J22"/>
    <mergeCell ref="A23:L23"/>
    <mergeCell ref="D18:F18"/>
    <mergeCell ref="I18:J18"/>
    <mergeCell ref="D19:F19"/>
    <mergeCell ref="I19:J19"/>
    <mergeCell ref="D20:F20"/>
    <mergeCell ref="I20:J20"/>
    <mergeCell ref="B13:G13"/>
    <mergeCell ref="H13:L13"/>
    <mergeCell ref="D16:F16"/>
    <mergeCell ref="I16:J16"/>
    <mergeCell ref="D17:F17"/>
    <mergeCell ref="I17:J17"/>
    <mergeCell ref="K14:K15"/>
    <mergeCell ref="L14:L15"/>
    <mergeCell ref="I14:J15"/>
    <mergeCell ref="D14:F15"/>
    <mergeCell ref="C11:D11"/>
    <mergeCell ref="F11:G11"/>
    <mergeCell ref="H11:I11"/>
    <mergeCell ref="B12:G12"/>
    <mergeCell ref="H12:L12"/>
    <mergeCell ref="A7:B11"/>
    <mergeCell ref="C9:D9"/>
    <mergeCell ref="F9:G9"/>
    <mergeCell ref="H9:I9"/>
    <mergeCell ref="C10:D10"/>
    <mergeCell ref="F10:G10"/>
    <mergeCell ref="H10:I10"/>
    <mergeCell ref="C7:D7"/>
    <mergeCell ref="F7:G7"/>
    <mergeCell ref="H7:I7"/>
    <mergeCell ref="C8:D8"/>
    <mergeCell ref="F8:G8"/>
    <mergeCell ref="H8:I8"/>
    <mergeCell ref="A5:B5"/>
    <mergeCell ref="C5:G5"/>
    <mergeCell ref="H5:I5"/>
    <mergeCell ref="J5:L5"/>
    <mergeCell ref="A6:B6"/>
    <mergeCell ref="C6:G6"/>
    <mergeCell ref="H6:I6"/>
    <mergeCell ref="J6:L6"/>
    <mergeCell ref="A1:L1"/>
    <mergeCell ref="A2:L2"/>
    <mergeCell ref="A3:L3"/>
    <mergeCell ref="A4:B4"/>
    <mergeCell ref="C4:L4"/>
  </mergeCells>
  <phoneticPr fontId="16" type="noConversion"/>
  <pageMargins left="0.69930555555555596" right="0.69930555555555596" top="0.75" bottom="0.75" header="0.3" footer="0.3"/>
  <pageSetup paperSize="9" scale="76" orientation="portrait"/>
</worksheet>
</file>

<file path=xl/worksheets/sheet3.xml><?xml version="1.0" encoding="utf-8"?>
<worksheet xmlns="http://schemas.openxmlformats.org/spreadsheetml/2006/main" xmlns:r="http://schemas.openxmlformats.org/officeDocument/2006/relationships">
  <sheetPr>
    <outlinePr summaryBelow="0" summaryRight="0"/>
    <pageSetUpPr fitToPage="1"/>
  </sheetPr>
  <dimension ref="A1:AN36"/>
  <sheetViews>
    <sheetView topLeftCell="A15" zoomScaleNormal="100" workbookViewId="0">
      <selection activeCell="K24" sqref="K24"/>
    </sheetView>
  </sheetViews>
  <sheetFormatPr defaultColWidth="9" defaultRowHeight="23.45" customHeight="1"/>
  <cols>
    <col min="1" max="1" width="4.375" style="2" customWidth="1"/>
    <col min="2" max="2" width="8.125" style="2" customWidth="1"/>
    <col min="3" max="3" width="7.375" style="2" customWidth="1"/>
    <col min="4" max="4" width="8" style="2" customWidth="1"/>
    <col min="5" max="5" width="13.875" style="2" customWidth="1"/>
    <col min="6" max="6" width="2.125" style="2" customWidth="1"/>
    <col min="7" max="7" width="14.5" style="2" customWidth="1"/>
    <col min="8" max="8" width="15.125" style="2" customWidth="1"/>
    <col min="9" max="9" width="2.375" style="2" customWidth="1"/>
    <col min="10" max="10" width="5.5" style="2" customWidth="1"/>
    <col min="11" max="11" width="6.625" style="2" customWidth="1"/>
    <col min="12" max="12" width="16.625" style="2" customWidth="1"/>
    <col min="13" max="40" width="9" style="2"/>
  </cols>
  <sheetData>
    <row r="1" spans="1:12" ht="23.45" customHeight="1">
      <c r="A1" s="59" t="s">
        <v>0</v>
      </c>
      <c r="B1" s="59"/>
      <c r="C1" s="59"/>
      <c r="D1" s="59"/>
      <c r="E1" s="59"/>
      <c r="F1" s="59"/>
      <c r="G1" s="59"/>
      <c r="H1" s="59"/>
      <c r="I1" s="59"/>
      <c r="J1" s="59"/>
      <c r="K1" s="59"/>
      <c r="L1" s="59"/>
    </row>
    <row r="2" spans="1:12" ht="23.45" customHeight="1">
      <c r="A2" s="60" t="s">
        <v>1</v>
      </c>
      <c r="B2" s="60"/>
      <c r="C2" s="60"/>
      <c r="D2" s="60"/>
      <c r="E2" s="60"/>
      <c r="F2" s="60"/>
      <c r="G2" s="60"/>
      <c r="H2" s="60"/>
      <c r="I2" s="60"/>
      <c r="J2" s="60"/>
      <c r="K2" s="60"/>
      <c r="L2" s="60"/>
    </row>
    <row r="3" spans="1:12" ht="23.45" customHeight="1">
      <c r="A3" s="86" t="s">
        <v>2</v>
      </c>
      <c r="B3" s="86"/>
      <c r="C3" s="86"/>
      <c r="D3" s="86"/>
      <c r="E3" s="86"/>
      <c r="F3" s="86"/>
      <c r="G3" s="86"/>
      <c r="H3" s="86"/>
      <c r="I3" s="86"/>
      <c r="J3" s="86"/>
      <c r="K3" s="86"/>
      <c r="L3" s="86"/>
    </row>
    <row r="4" spans="1:12" ht="23.45" customHeight="1">
      <c r="A4" s="62" t="s">
        <v>3</v>
      </c>
      <c r="B4" s="62"/>
      <c r="C4" s="63" t="s">
        <v>186</v>
      </c>
      <c r="D4" s="64"/>
      <c r="E4" s="64"/>
      <c r="F4" s="64"/>
      <c r="G4" s="64"/>
      <c r="H4" s="64"/>
      <c r="I4" s="64"/>
      <c r="J4" s="64"/>
      <c r="K4" s="64"/>
      <c r="L4" s="64"/>
    </row>
    <row r="5" spans="1:12" ht="23.45" customHeight="1">
      <c r="A5" s="62" t="s">
        <v>5</v>
      </c>
      <c r="B5" s="62"/>
      <c r="C5" s="63" t="s">
        <v>8</v>
      </c>
      <c r="D5" s="64"/>
      <c r="E5" s="64"/>
      <c r="F5" s="64"/>
      <c r="G5" s="64"/>
      <c r="H5" s="62" t="s">
        <v>7</v>
      </c>
      <c r="I5" s="62"/>
      <c r="J5" s="63" t="s">
        <v>8</v>
      </c>
      <c r="K5" s="64"/>
      <c r="L5" s="64"/>
    </row>
    <row r="6" spans="1:12" ht="23.45" customHeight="1">
      <c r="A6" s="62" t="s">
        <v>9</v>
      </c>
      <c r="B6" s="62"/>
      <c r="C6" s="63" t="s">
        <v>187</v>
      </c>
      <c r="D6" s="64"/>
      <c r="E6" s="64"/>
      <c r="F6" s="64"/>
      <c r="G6" s="64"/>
      <c r="H6" s="62" t="s">
        <v>10</v>
      </c>
      <c r="I6" s="62"/>
      <c r="J6" s="64">
        <v>84296160</v>
      </c>
      <c r="K6" s="64"/>
      <c r="L6" s="64"/>
    </row>
    <row r="7" spans="1:12" ht="23.45" customHeight="1">
      <c r="A7" s="67" t="s">
        <v>11</v>
      </c>
      <c r="B7" s="62"/>
      <c r="C7" s="62"/>
      <c r="D7" s="62"/>
      <c r="E7" s="4" t="s">
        <v>12</v>
      </c>
      <c r="F7" s="62" t="s">
        <v>13</v>
      </c>
      <c r="G7" s="62"/>
      <c r="H7" s="62" t="s">
        <v>14</v>
      </c>
      <c r="I7" s="62"/>
      <c r="J7" s="18" t="s">
        <v>15</v>
      </c>
      <c r="K7" s="18" t="s">
        <v>16</v>
      </c>
      <c r="L7" s="4" t="s">
        <v>17</v>
      </c>
    </row>
    <row r="8" spans="1:12" ht="23.45" customHeight="1">
      <c r="A8" s="62"/>
      <c r="B8" s="62"/>
      <c r="C8" s="65" t="s">
        <v>18</v>
      </c>
      <c r="D8" s="65"/>
      <c r="E8" s="8">
        <f>1650000/10000</f>
        <v>165</v>
      </c>
      <c r="F8" s="66">
        <f>950478/10000</f>
        <v>95.047799999999995</v>
      </c>
      <c r="G8" s="66"/>
      <c r="H8" s="66">
        <f>950478/10000</f>
        <v>95.047799999999995</v>
      </c>
      <c r="I8" s="66"/>
      <c r="J8" s="18">
        <v>10</v>
      </c>
      <c r="K8" s="19">
        <f>H8/F8</f>
        <v>1</v>
      </c>
      <c r="L8" s="8">
        <f>K8*10</f>
        <v>10</v>
      </c>
    </row>
    <row r="9" spans="1:12" ht="27.95" customHeight="1">
      <c r="A9" s="62"/>
      <c r="B9" s="62"/>
      <c r="C9" s="62" t="s">
        <v>19</v>
      </c>
      <c r="D9" s="62"/>
      <c r="E9" s="8">
        <f>1650000/10000</f>
        <v>165</v>
      </c>
      <c r="F9" s="66">
        <f>950478/10000</f>
        <v>95.047799999999995</v>
      </c>
      <c r="G9" s="66"/>
      <c r="H9" s="66">
        <f>950479/10000</f>
        <v>95.047899999999998</v>
      </c>
      <c r="I9" s="66"/>
      <c r="J9" s="20" t="s">
        <v>20</v>
      </c>
      <c r="K9" s="20"/>
      <c r="L9" s="6" t="s">
        <v>20</v>
      </c>
    </row>
    <row r="10" spans="1:12" ht="23.45" customHeight="1">
      <c r="A10" s="62"/>
      <c r="B10" s="62"/>
      <c r="C10" s="62" t="s">
        <v>21</v>
      </c>
      <c r="D10" s="62"/>
      <c r="E10" s="6"/>
      <c r="F10" s="66"/>
      <c r="G10" s="66"/>
      <c r="H10" s="66"/>
      <c r="I10" s="66"/>
      <c r="J10" s="20" t="s">
        <v>20</v>
      </c>
      <c r="K10" s="20"/>
      <c r="L10" s="6" t="s">
        <v>20</v>
      </c>
    </row>
    <row r="11" spans="1:12" ht="23.45" customHeight="1">
      <c r="A11" s="62"/>
      <c r="B11" s="62"/>
      <c r="C11" s="62" t="s">
        <v>22</v>
      </c>
      <c r="D11" s="62"/>
      <c r="E11" s="6"/>
      <c r="F11" s="66"/>
      <c r="G11" s="66"/>
      <c r="H11" s="66"/>
      <c r="I11" s="66"/>
      <c r="J11" s="20" t="s">
        <v>20</v>
      </c>
      <c r="K11" s="20"/>
      <c r="L11" s="6" t="s">
        <v>20</v>
      </c>
    </row>
    <row r="12" spans="1:12" ht="23.45" customHeight="1">
      <c r="A12" s="62" t="s">
        <v>23</v>
      </c>
      <c r="B12" s="62" t="s">
        <v>24</v>
      </c>
      <c r="C12" s="62"/>
      <c r="D12" s="62"/>
      <c r="E12" s="62"/>
      <c r="F12" s="62"/>
      <c r="G12" s="62"/>
      <c r="H12" s="62" t="s">
        <v>25</v>
      </c>
      <c r="I12" s="62"/>
      <c r="J12" s="62"/>
      <c r="K12" s="62"/>
      <c r="L12" s="62"/>
    </row>
    <row r="13" spans="1:12" ht="55.5" customHeight="1">
      <c r="A13" s="62"/>
      <c r="B13" s="63" t="s">
        <v>188</v>
      </c>
      <c r="C13" s="64"/>
      <c r="D13" s="64"/>
      <c r="E13" s="64"/>
      <c r="F13" s="64"/>
      <c r="G13" s="64"/>
      <c r="H13" s="63" t="s">
        <v>189</v>
      </c>
      <c r="I13" s="64"/>
      <c r="J13" s="64"/>
      <c r="K13" s="64"/>
      <c r="L13" s="64"/>
    </row>
    <row r="14" spans="1:12" ht="23.45" customHeight="1">
      <c r="A14" s="67" t="s">
        <v>27</v>
      </c>
      <c r="B14" s="62" t="s">
        <v>28</v>
      </c>
      <c r="C14" s="62" t="s">
        <v>29</v>
      </c>
      <c r="D14" s="62" t="s">
        <v>30</v>
      </c>
      <c r="E14" s="62"/>
      <c r="F14" s="62"/>
      <c r="G14" s="4" t="s">
        <v>31</v>
      </c>
      <c r="H14" s="4" t="s">
        <v>32</v>
      </c>
      <c r="I14" s="62" t="s">
        <v>15</v>
      </c>
      <c r="J14" s="62"/>
      <c r="K14" s="83" t="s">
        <v>17</v>
      </c>
      <c r="L14" s="67" t="s">
        <v>33</v>
      </c>
    </row>
    <row r="15" spans="1:12" ht="23.45" customHeight="1">
      <c r="A15" s="62"/>
      <c r="B15" s="62"/>
      <c r="C15" s="62"/>
      <c r="D15" s="62"/>
      <c r="E15" s="62"/>
      <c r="F15" s="62"/>
      <c r="G15" s="4" t="s">
        <v>34</v>
      </c>
      <c r="H15" s="4" t="s">
        <v>35</v>
      </c>
      <c r="I15" s="83"/>
      <c r="J15" s="83"/>
      <c r="K15" s="85"/>
      <c r="L15" s="62"/>
    </row>
    <row r="16" spans="1:12" ht="40.5" customHeight="1">
      <c r="A16" s="62"/>
      <c r="B16" s="67" t="s">
        <v>36</v>
      </c>
      <c r="C16" s="93" t="s">
        <v>37</v>
      </c>
      <c r="D16" s="74" t="s">
        <v>41</v>
      </c>
      <c r="E16" s="74"/>
      <c r="F16" s="74"/>
      <c r="G16" s="5" t="s">
        <v>42</v>
      </c>
      <c r="H16" s="20" t="s">
        <v>43</v>
      </c>
      <c r="I16" s="87">
        <v>5</v>
      </c>
      <c r="J16" s="88"/>
      <c r="K16" s="36">
        <v>5</v>
      </c>
      <c r="L16" s="36"/>
    </row>
    <row r="17" spans="1:12" ht="40.5" customHeight="1">
      <c r="A17" s="62"/>
      <c r="B17" s="62"/>
      <c r="C17" s="84"/>
      <c r="D17" s="74" t="s">
        <v>44</v>
      </c>
      <c r="E17" s="74"/>
      <c r="F17" s="74"/>
      <c r="G17" s="5" t="s">
        <v>45</v>
      </c>
      <c r="H17" s="20" t="s">
        <v>46</v>
      </c>
      <c r="I17" s="87">
        <v>5</v>
      </c>
      <c r="J17" s="88"/>
      <c r="K17" s="36">
        <v>3.75</v>
      </c>
      <c r="L17" s="36"/>
    </row>
    <row r="18" spans="1:12" ht="40.5" customHeight="1">
      <c r="A18" s="62"/>
      <c r="B18" s="62"/>
      <c r="C18" s="84"/>
      <c r="D18" s="74" t="s">
        <v>47</v>
      </c>
      <c r="E18" s="74"/>
      <c r="F18" s="74"/>
      <c r="G18" s="5" t="s">
        <v>48</v>
      </c>
      <c r="H18" s="20" t="s">
        <v>49</v>
      </c>
      <c r="I18" s="87">
        <v>5</v>
      </c>
      <c r="J18" s="88"/>
      <c r="K18" s="36">
        <v>4.0999999999999996</v>
      </c>
      <c r="L18" s="44"/>
    </row>
    <row r="19" spans="1:12" s="2" customFormat="1" ht="40.5" customHeight="1">
      <c r="A19" s="62"/>
      <c r="B19" s="62"/>
      <c r="C19" s="7" t="s">
        <v>95</v>
      </c>
      <c r="D19" s="74" t="s">
        <v>99</v>
      </c>
      <c r="E19" s="74"/>
      <c r="F19" s="74"/>
      <c r="G19" s="5" t="s">
        <v>100</v>
      </c>
      <c r="H19" s="20"/>
      <c r="I19" s="87">
        <v>15</v>
      </c>
      <c r="J19" s="88"/>
      <c r="K19" s="45">
        <v>10</v>
      </c>
      <c r="L19" s="39" t="s">
        <v>190</v>
      </c>
    </row>
    <row r="20" spans="1:12" ht="40.5" customHeight="1">
      <c r="A20" s="62"/>
      <c r="B20" s="62"/>
      <c r="C20" s="7" t="s">
        <v>113</v>
      </c>
      <c r="D20" s="74" t="s">
        <v>114</v>
      </c>
      <c r="E20" s="74"/>
      <c r="F20" s="74"/>
      <c r="G20" s="6" t="s">
        <v>115</v>
      </c>
      <c r="H20" s="20" t="s">
        <v>115</v>
      </c>
      <c r="I20" s="87">
        <v>10</v>
      </c>
      <c r="J20" s="88"/>
      <c r="K20" s="38">
        <v>10</v>
      </c>
      <c r="L20" s="46"/>
    </row>
    <row r="21" spans="1:12" ht="40.5" customHeight="1">
      <c r="A21" s="62"/>
      <c r="B21" s="62"/>
      <c r="C21" s="7" t="s">
        <v>127</v>
      </c>
      <c r="D21" s="74" t="s">
        <v>130</v>
      </c>
      <c r="E21" s="74"/>
      <c r="F21" s="74"/>
      <c r="G21" s="6" t="s">
        <v>131</v>
      </c>
      <c r="H21" s="20" t="s">
        <v>131</v>
      </c>
      <c r="I21" s="87">
        <v>10</v>
      </c>
      <c r="J21" s="88"/>
      <c r="K21" s="36">
        <v>10</v>
      </c>
      <c r="L21" s="37"/>
    </row>
    <row r="22" spans="1:12" ht="40.5" customHeight="1">
      <c r="A22" s="62"/>
      <c r="B22" s="7" t="s">
        <v>148</v>
      </c>
      <c r="C22" s="7" t="s">
        <v>149</v>
      </c>
      <c r="D22" s="74" t="s">
        <v>152</v>
      </c>
      <c r="E22" s="74"/>
      <c r="F22" s="74"/>
      <c r="G22" s="15" t="s">
        <v>153</v>
      </c>
      <c r="H22" s="34" t="s">
        <v>154</v>
      </c>
      <c r="I22" s="87">
        <v>30</v>
      </c>
      <c r="J22" s="88"/>
      <c r="K22" s="36">
        <v>28</v>
      </c>
      <c r="L22" s="36"/>
    </row>
    <row r="23" spans="1:12" ht="40.5" customHeight="1">
      <c r="A23" s="62"/>
      <c r="B23" s="7" t="s">
        <v>167</v>
      </c>
      <c r="C23" s="16" t="s">
        <v>168</v>
      </c>
      <c r="D23" s="74" t="s">
        <v>170</v>
      </c>
      <c r="E23" s="74"/>
      <c r="F23" s="74"/>
      <c r="G23" s="5" t="s">
        <v>97</v>
      </c>
      <c r="H23" s="34" t="s">
        <v>97</v>
      </c>
      <c r="I23" s="87">
        <v>10</v>
      </c>
      <c r="J23" s="88"/>
      <c r="K23" s="36">
        <v>10</v>
      </c>
      <c r="L23" s="39"/>
    </row>
    <row r="24" spans="1:12" ht="23.45" customHeight="1">
      <c r="A24" s="62" t="s">
        <v>179</v>
      </c>
      <c r="B24" s="62"/>
      <c r="C24" s="62"/>
      <c r="D24" s="62"/>
      <c r="E24" s="62"/>
      <c r="F24" s="62"/>
      <c r="G24" s="62"/>
      <c r="H24" s="89"/>
      <c r="I24" s="90">
        <v>100</v>
      </c>
      <c r="J24" s="88"/>
      <c r="K24" s="43">
        <v>90.85</v>
      </c>
      <c r="L24" s="47"/>
    </row>
    <row r="25" spans="1:12" ht="23.45" customHeight="1">
      <c r="A25" s="91" t="s">
        <v>191</v>
      </c>
      <c r="B25" s="92"/>
      <c r="C25" s="92"/>
      <c r="D25" s="92"/>
      <c r="E25" s="92"/>
      <c r="F25" s="92"/>
      <c r="G25" s="92"/>
      <c r="H25" s="92"/>
      <c r="I25" s="92"/>
      <c r="J25" s="92"/>
      <c r="K25" s="92"/>
      <c r="L25" s="92"/>
    </row>
    <row r="26" spans="1:12" ht="23.45" customHeight="1">
      <c r="A26" s="80" t="s">
        <v>181</v>
      </c>
      <c r="B26" s="80"/>
      <c r="C26" s="80"/>
      <c r="D26" s="80"/>
      <c r="E26" s="80"/>
      <c r="F26" s="80"/>
      <c r="G26" s="80"/>
      <c r="H26" s="80"/>
      <c r="I26" s="80"/>
      <c r="J26" s="80"/>
      <c r="K26" s="80"/>
      <c r="L26" s="80"/>
    </row>
    <row r="27" spans="1:12" ht="23.45" customHeight="1">
      <c r="A27" s="80"/>
      <c r="B27" s="80"/>
      <c r="C27" s="80"/>
      <c r="D27" s="80"/>
      <c r="E27" s="80"/>
      <c r="F27" s="80"/>
      <c r="G27" s="80"/>
      <c r="H27" s="80"/>
      <c r="I27" s="80"/>
      <c r="J27" s="80"/>
      <c r="K27" s="80"/>
      <c r="L27" s="80"/>
    </row>
    <row r="28" spans="1:12" ht="23.45" customHeight="1">
      <c r="A28" s="80"/>
      <c r="B28" s="80"/>
      <c r="C28" s="80"/>
      <c r="D28" s="80"/>
      <c r="E28" s="80"/>
      <c r="F28" s="80"/>
      <c r="G28" s="80"/>
      <c r="H28" s="80"/>
      <c r="I28" s="80"/>
      <c r="J28" s="80"/>
      <c r="K28" s="80"/>
      <c r="L28" s="80"/>
    </row>
    <row r="29" spans="1:12" ht="23.45" customHeight="1">
      <c r="A29" s="80"/>
      <c r="B29" s="80"/>
      <c r="C29" s="80"/>
      <c r="D29" s="80"/>
      <c r="E29" s="80"/>
      <c r="F29" s="80"/>
      <c r="G29" s="80"/>
      <c r="H29" s="80"/>
      <c r="I29" s="80"/>
      <c r="J29" s="80"/>
      <c r="K29" s="80"/>
      <c r="L29" s="80"/>
    </row>
    <row r="30" spans="1:12" ht="23.45" customHeight="1">
      <c r="A30" s="80"/>
      <c r="B30" s="80"/>
      <c r="C30" s="80"/>
      <c r="D30" s="80"/>
      <c r="E30" s="80"/>
      <c r="F30" s="80"/>
      <c r="G30" s="80"/>
      <c r="H30" s="80"/>
      <c r="I30" s="80"/>
      <c r="J30" s="80"/>
      <c r="K30" s="80"/>
      <c r="L30" s="80"/>
    </row>
    <row r="31" spans="1:12" ht="23.45" customHeight="1">
      <c r="A31" s="80"/>
      <c r="B31" s="80"/>
      <c r="C31" s="80"/>
      <c r="D31" s="80"/>
      <c r="E31" s="80"/>
      <c r="F31" s="80"/>
      <c r="G31" s="80"/>
      <c r="H31" s="80"/>
      <c r="I31" s="80"/>
      <c r="J31" s="80"/>
      <c r="K31" s="80"/>
      <c r="L31" s="80"/>
    </row>
    <row r="32" spans="1:12" ht="23.45" customHeight="1">
      <c r="A32" s="80"/>
      <c r="B32" s="80"/>
      <c r="C32" s="80"/>
      <c r="D32" s="80"/>
      <c r="E32" s="80"/>
      <c r="F32" s="80"/>
      <c r="G32" s="80"/>
      <c r="H32" s="80"/>
      <c r="I32" s="80"/>
      <c r="J32" s="80"/>
      <c r="K32" s="80"/>
      <c r="L32" s="80"/>
    </row>
    <row r="33" spans="1:12" ht="23.45" customHeight="1">
      <c r="A33" s="80"/>
      <c r="B33" s="80"/>
      <c r="C33" s="80"/>
      <c r="D33" s="80"/>
      <c r="E33" s="80"/>
      <c r="F33" s="80"/>
      <c r="G33" s="80"/>
      <c r="H33" s="80"/>
      <c r="I33" s="80"/>
      <c r="J33" s="80"/>
      <c r="K33" s="80"/>
      <c r="L33" s="80"/>
    </row>
    <row r="34" spans="1:12" ht="23.45" customHeight="1">
      <c r="A34" s="80"/>
      <c r="B34" s="80"/>
      <c r="C34" s="80"/>
      <c r="D34" s="80"/>
      <c r="E34" s="80"/>
      <c r="F34" s="80"/>
      <c r="G34" s="80"/>
      <c r="H34" s="80"/>
      <c r="I34" s="80"/>
      <c r="J34" s="80"/>
      <c r="K34" s="80"/>
      <c r="L34" s="80"/>
    </row>
    <row r="35" spans="1:12" ht="23.45" customHeight="1">
      <c r="A35" s="80"/>
      <c r="B35" s="80"/>
      <c r="C35" s="80"/>
      <c r="D35" s="80"/>
      <c r="E35" s="80"/>
      <c r="F35" s="80"/>
      <c r="G35" s="80"/>
      <c r="H35" s="80"/>
      <c r="I35" s="80"/>
      <c r="J35" s="80"/>
      <c r="K35" s="80"/>
      <c r="L35" s="80"/>
    </row>
    <row r="36" spans="1:12" ht="23.45" customHeight="1">
      <c r="A36" s="80"/>
      <c r="B36" s="80"/>
      <c r="C36" s="80"/>
      <c r="D36" s="80"/>
      <c r="E36" s="80"/>
      <c r="F36" s="80"/>
      <c r="G36" s="80"/>
      <c r="H36" s="80"/>
      <c r="I36" s="80"/>
      <c r="J36" s="80"/>
      <c r="K36" s="80"/>
      <c r="L36" s="80"/>
    </row>
  </sheetData>
  <mergeCells count="63">
    <mergeCell ref="A26:L36"/>
    <mergeCell ref="A24:H24"/>
    <mergeCell ref="I24:J24"/>
    <mergeCell ref="A25:L25"/>
    <mergeCell ref="A12:A13"/>
    <mergeCell ref="A14:A23"/>
    <mergeCell ref="B14:B15"/>
    <mergeCell ref="B16:B21"/>
    <mergeCell ref="C14:C15"/>
    <mergeCell ref="C16:C18"/>
    <mergeCell ref="K14:K15"/>
    <mergeCell ref="L14:L15"/>
    <mergeCell ref="I14:J15"/>
    <mergeCell ref="D14:F15"/>
    <mergeCell ref="D21:F21"/>
    <mergeCell ref="I21:J21"/>
    <mergeCell ref="D22:F22"/>
    <mergeCell ref="I22:J22"/>
    <mergeCell ref="D23:F23"/>
    <mergeCell ref="I23:J23"/>
    <mergeCell ref="D18:F18"/>
    <mergeCell ref="I18:J18"/>
    <mergeCell ref="D19:F19"/>
    <mergeCell ref="I19:J19"/>
    <mergeCell ref="D20:F20"/>
    <mergeCell ref="I20:J20"/>
    <mergeCell ref="B13:G13"/>
    <mergeCell ref="H13:L13"/>
    <mergeCell ref="D16:F16"/>
    <mergeCell ref="I16:J16"/>
    <mergeCell ref="D17:F17"/>
    <mergeCell ref="I17:J17"/>
    <mergeCell ref="C11:D11"/>
    <mergeCell ref="F11:G11"/>
    <mergeCell ref="H11:I11"/>
    <mergeCell ref="B12:G12"/>
    <mergeCell ref="H12:L12"/>
    <mergeCell ref="A7:B11"/>
    <mergeCell ref="C9:D9"/>
    <mergeCell ref="F9:G9"/>
    <mergeCell ref="H9:I9"/>
    <mergeCell ref="C10:D10"/>
    <mergeCell ref="F10:G10"/>
    <mergeCell ref="H10:I10"/>
    <mergeCell ref="C7:D7"/>
    <mergeCell ref="F7:G7"/>
    <mergeCell ref="H7:I7"/>
    <mergeCell ref="C8:D8"/>
    <mergeCell ref="F8:G8"/>
    <mergeCell ref="H8:I8"/>
    <mergeCell ref="A5:B5"/>
    <mergeCell ref="C5:G5"/>
    <mergeCell ref="H5:I5"/>
    <mergeCell ref="J5:L5"/>
    <mergeCell ref="A6:B6"/>
    <mergeCell ref="C6:G6"/>
    <mergeCell ref="H6:I6"/>
    <mergeCell ref="J6:L6"/>
    <mergeCell ref="A1:L1"/>
    <mergeCell ref="A2:L2"/>
    <mergeCell ref="A3:L3"/>
    <mergeCell ref="A4:B4"/>
    <mergeCell ref="C4:L4"/>
  </mergeCells>
  <phoneticPr fontId="16" type="noConversion"/>
  <pageMargins left="0.69930555555555596" right="0.69930555555555596" top="0.75" bottom="0.75" header="0.3" footer="0.3"/>
  <pageSetup paperSize="9" scale="75" orientation="portrait" r:id="rId1"/>
</worksheet>
</file>

<file path=xl/worksheets/sheet4.xml><?xml version="1.0" encoding="utf-8"?>
<worksheet xmlns="http://schemas.openxmlformats.org/spreadsheetml/2006/main" xmlns:r="http://schemas.openxmlformats.org/officeDocument/2006/relationships">
  <sheetPr>
    <outlinePr summaryBelow="0" summaryRight="0"/>
    <pageSetUpPr fitToPage="1"/>
  </sheetPr>
  <dimension ref="A1:AN36"/>
  <sheetViews>
    <sheetView topLeftCell="A10" workbookViewId="0">
      <selection activeCell="K16" activeCellId="1" sqref="J8 K16:K23"/>
    </sheetView>
  </sheetViews>
  <sheetFormatPr defaultColWidth="9" defaultRowHeight="23.45" customHeight="1"/>
  <cols>
    <col min="1" max="1" width="4.375" style="25" customWidth="1"/>
    <col min="2" max="2" width="8.125" style="25" customWidth="1"/>
    <col min="3" max="3" width="7.375" style="25" customWidth="1"/>
    <col min="4" max="4" width="8" style="25" customWidth="1"/>
    <col min="5" max="5" width="13.875" style="25" customWidth="1"/>
    <col min="6" max="6" width="2.125" style="25" customWidth="1"/>
    <col min="7" max="7" width="14.5" style="25" customWidth="1"/>
    <col min="8" max="8" width="15.125" style="25" customWidth="1"/>
    <col min="9" max="9" width="2.375" style="25" customWidth="1"/>
    <col min="10" max="10" width="5.5" style="25" customWidth="1"/>
    <col min="11" max="11" width="6.625" style="25" customWidth="1"/>
    <col min="12" max="12" width="13.625" style="25" customWidth="1"/>
    <col min="13" max="40" width="9" style="25"/>
    <col min="41" max="16384" width="9" style="26"/>
  </cols>
  <sheetData>
    <row r="1" spans="1:12" ht="23.45" customHeight="1">
      <c r="A1" s="94" t="s">
        <v>0</v>
      </c>
      <c r="B1" s="94"/>
      <c r="C1" s="94"/>
      <c r="D1" s="94"/>
      <c r="E1" s="94"/>
      <c r="F1" s="94"/>
      <c r="G1" s="94"/>
      <c r="H1" s="94"/>
      <c r="I1" s="94"/>
      <c r="J1" s="94"/>
      <c r="K1" s="94"/>
      <c r="L1" s="94"/>
    </row>
    <row r="2" spans="1:12" ht="23.45" customHeight="1">
      <c r="A2" s="60" t="s">
        <v>1</v>
      </c>
      <c r="B2" s="60"/>
      <c r="C2" s="60"/>
      <c r="D2" s="60"/>
      <c r="E2" s="60"/>
      <c r="F2" s="60"/>
      <c r="G2" s="60"/>
      <c r="H2" s="60"/>
      <c r="I2" s="60"/>
      <c r="J2" s="60"/>
      <c r="K2" s="60"/>
      <c r="L2" s="60"/>
    </row>
    <row r="3" spans="1:12" ht="23.45" customHeight="1">
      <c r="A3" s="86" t="s">
        <v>2</v>
      </c>
      <c r="B3" s="86"/>
      <c r="C3" s="86"/>
      <c r="D3" s="86"/>
      <c r="E3" s="86"/>
      <c r="F3" s="86"/>
      <c r="G3" s="86"/>
      <c r="H3" s="86"/>
      <c r="I3" s="86"/>
      <c r="J3" s="86"/>
      <c r="K3" s="86"/>
      <c r="L3" s="86"/>
    </row>
    <row r="4" spans="1:12" ht="23.45" customHeight="1">
      <c r="A4" s="62" t="s">
        <v>3</v>
      </c>
      <c r="B4" s="62"/>
      <c r="C4" s="63" t="s">
        <v>192</v>
      </c>
      <c r="D4" s="64"/>
      <c r="E4" s="64"/>
      <c r="F4" s="64"/>
      <c r="G4" s="64"/>
      <c r="H4" s="64"/>
      <c r="I4" s="64"/>
      <c r="J4" s="64"/>
      <c r="K4" s="64"/>
      <c r="L4" s="64"/>
    </row>
    <row r="5" spans="1:12" ht="23.45" customHeight="1">
      <c r="A5" s="62" t="s">
        <v>5</v>
      </c>
      <c r="B5" s="62"/>
      <c r="C5" s="63" t="s">
        <v>8</v>
      </c>
      <c r="D5" s="64"/>
      <c r="E5" s="64"/>
      <c r="F5" s="64"/>
      <c r="G5" s="64"/>
      <c r="H5" s="62" t="s">
        <v>7</v>
      </c>
      <c r="I5" s="62"/>
      <c r="J5" s="63" t="s">
        <v>8</v>
      </c>
      <c r="K5" s="64"/>
      <c r="L5" s="64"/>
    </row>
    <row r="6" spans="1:12" ht="23.45" customHeight="1">
      <c r="A6" s="62" t="s">
        <v>9</v>
      </c>
      <c r="B6" s="62"/>
      <c r="C6" s="63" t="s">
        <v>193</v>
      </c>
      <c r="D6" s="64"/>
      <c r="E6" s="64"/>
      <c r="F6" s="64"/>
      <c r="G6" s="64"/>
      <c r="H6" s="62" t="s">
        <v>10</v>
      </c>
      <c r="I6" s="62"/>
      <c r="J6" s="64">
        <v>84409577</v>
      </c>
      <c r="K6" s="64"/>
      <c r="L6" s="64"/>
    </row>
    <row r="7" spans="1:12" ht="23.45" customHeight="1">
      <c r="A7" s="67" t="s">
        <v>11</v>
      </c>
      <c r="B7" s="62"/>
      <c r="C7" s="62"/>
      <c r="D7" s="62"/>
      <c r="E7" s="4" t="s">
        <v>12</v>
      </c>
      <c r="F7" s="62" t="s">
        <v>13</v>
      </c>
      <c r="G7" s="62"/>
      <c r="H7" s="62" t="s">
        <v>14</v>
      </c>
      <c r="I7" s="62"/>
      <c r="J7" s="18" t="s">
        <v>15</v>
      </c>
      <c r="K7" s="18" t="s">
        <v>16</v>
      </c>
      <c r="L7" s="4" t="s">
        <v>17</v>
      </c>
    </row>
    <row r="8" spans="1:12" ht="23.45" customHeight="1">
      <c r="A8" s="62"/>
      <c r="B8" s="62"/>
      <c r="C8" s="65" t="s">
        <v>18</v>
      </c>
      <c r="D8" s="65"/>
      <c r="E8" s="8">
        <f>300000/10000</f>
        <v>30</v>
      </c>
      <c r="F8" s="66">
        <f>299889/10000</f>
        <v>29.988900000000001</v>
      </c>
      <c r="G8" s="66"/>
      <c r="H8" s="66">
        <f>299889/10000</f>
        <v>29.988900000000001</v>
      </c>
      <c r="I8" s="66"/>
      <c r="J8" s="18">
        <v>10</v>
      </c>
      <c r="K8" s="19">
        <f>H8/F8</f>
        <v>1</v>
      </c>
      <c r="L8" s="8">
        <f>K8*10</f>
        <v>10</v>
      </c>
    </row>
    <row r="9" spans="1:12" ht="27.95" customHeight="1">
      <c r="A9" s="62"/>
      <c r="B9" s="62"/>
      <c r="C9" s="62" t="s">
        <v>19</v>
      </c>
      <c r="D9" s="62"/>
      <c r="E9" s="8">
        <f>300000/10000</f>
        <v>30</v>
      </c>
      <c r="F9" s="66">
        <f>299889/10000</f>
        <v>29.988900000000001</v>
      </c>
      <c r="G9" s="66"/>
      <c r="H9" s="66">
        <f>299889/10000</f>
        <v>29.988900000000001</v>
      </c>
      <c r="I9" s="66"/>
      <c r="J9" s="20" t="s">
        <v>20</v>
      </c>
      <c r="K9" s="20"/>
      <c r="L9" s="6" t="s">
        <v>20</v>
      </c>
    </row>
    <row r="10" spans="1:12" ht="23.45" customHeight="1">
      <c r="A10" s="62"/>
      <c r="B10" s="62"/>
      <c r="C10" s="62" t="s">
        <v>21</v>
      </c>
      <c r="D10" s="62"/>
      <c r="E10" s="6"/>
      <c r="F10" s="66"/>
      <c r="G10" s="66"/>
      <c r="H10" s="66"/>
      <c r="I10" s="66"/>
      <c r="J10" s="20" t="s">
        <v>20</v>
      </c>
      <c r="K10" s="20"/>
      <c r="L10" s="6" t="s">
        <v>20</v>
      </c>
    </row>
    <row r="11" spans="1:12" ht="23.45" customHeight="1">
      <c r="A11" s="62"/>
      <c r="B11" s="62"/>
      <c r="C11" s="62" t="s">
        <v>22</v>
      </c>
      <c r="D11" s="62"/>
      <c r="E11" s="6"/>
      <c r="F11" s="66"/>
      <c r="G11" s="66"/>
      <c r="H11" s="66"/>
      <c r="I11" s="66"/>
      <c r="J11" s="20" t="s">
        <v>20</v>
      </c>
      <c r="K11" s="20"/>
      <c r="L11" s="6" t="s">
        <v>20</v>
      </c>
    </row>
    <row r="12" spans="1:12" ht="23.45" customHeight="1">
      <c r="A12" s="62" t="s">
        <v>23</v>
      </c>
      <c r="B12" s="62" t="s">
        <v>24</v>
      </c>
      <c r="C12" s="62"/>
      <c r="D12" s="62"/>
      <c r="E12" s="62"/>
      <c r="F12" s="62"/>
      <c r="G12" s="62"/>
      <c r="H12" s="62" t="s">
        <v>25</v>
      </c>
      <c r="I12" s="62"/>
      <c r="J12" s="62"/>
      <c r="K12" s="62"/>
      <c r="L12" s="62"/>
    </row>
    <row r="13" spans="1:12" ht="55.5" customHeight="1">
      <c r="A13" s="62"/>
      <c r="B13" s="63" t="s">
        <v>194</v>
      </c>
      <c r="C13" s="64"/>
      <c r="D13" s="64"/>
      <c r="E13" s="64"/>
      <c r="F13" s="64"/>
      <c r="G13" s="64"/>
      <c r="H13" s="63" t="s">
        <v>195</v>
      </c>
      <c r="I13" s="64"/>
      <c r="J13" s="64"/>
      <c r="K13" s="64"/>
      <c r="L13" s="64"/>
    </row>
    <row r="14" spans="1:12" ht="23.45" customHeight="1">
      <c r="A14" s="67" t="s">
        <v>27</v>
      </c>
      <c r="B14" s="62" t="s">
        <v>28</v>
      </c>
      <c r="C14" s="62" t="s">
        <v>29</v>
      </c>
      <c r="D14" s="62" t="s">
        <v>30</v>
      </c>
      <c r="E14" s="62"/>
      <c r="F14" s="62"/>
      <c r="G14" s="4" t="s">
        <v>31</v>
      </c>
      <c r="H14" s="4" t="s">
        <v>32</v>
      </c>
      <c r="I14" s="62" t="s">
        <v>15</v>
      </c>
      <c r="J14" s="62"/>
      <c r="K14" s="83" t="s">
        <v>17</v>
      </c>
      <c r="L14" s="67" t="s">
        <v>33</v>
      </c>
    </row>
    <row r="15" spans="1:12" ht="23.45" customHeight="1">
      <c r="A15" s="62"/>
      <c r="B15" s="62"/>
      <c r="C15" s="62"/>
      <c r="D15" s="62"/>
      <c r="E15" s="62"/>
      <c r="F15" s="62"/>
      <c r="G15" s="4" t="s">
        <v>34</v>
      </c>
      <c r="H15" s="4" t="s">
        <v>35</v>
      </c>
      <c r="I15" s="83"/>
      <c r="J15" s="83"/>
      <c r="K15" s="85"/>
      <c r="L15" s="62"/>
    </row>
    <row r="16" spans="1:12" ht="40.5" customHeight="1">
      <c r="A16" s="62"/>
      <c r="B16" s="67" t="s">
        <v>36</v>
      </c>
      <c r="C16" s="7" t="s">
        <v>37</v>
      </c>
      <c r="D16" s="74" t="s">
        <v>50</v>
      </c>
      <c r="E16" s="74"/>
      <c r="F16" s="74"/>
      <c r="G16" s="5" t="s">
        <v>51</v>
      </c>
      <c r="H16" s="20">
        <v>736</v>
      </c>
      <c r="I16" s="87">
        <v>15</v>
      </c>
      <c r="J16" s="95"/>
      <c r="K16" s="36">
        <v>15</v>
      </c>
      <c r="L16" s="37"/>
    </row>
    <row r="17" spans="1:12" ht="40.5" customHeight="1">
      <c r="A17" s="62"/>
      <c r="B17" s="62"/>
      <c r="C17" s="67" t="s">
        <v>95</v>
      </c>
      <c r="D17" s="74" t="s">
        <v>101</v>
      </c>
      <c r="E17" s="74"/>
      <c r="F17" s="74"/>
      <c r="G17" s="6" t="s">
        <v>102</v>
      </c>
      <c r="H17" s="35">
        <v>1</v>
      </c>
      <c r="I17" s="87">
        <v>5</v>
      </c>
      <c r="J17" s="95"/>
      <c r="K17" s="36">
        <v>5</v>
      </c>
      <c r="L17" s="36"/>
    </row>
    <row r="18" spans="1:12" ht="40.5" customHeight="1">
      <c r="A18" s="62"/>
      <c r="B18" s="62"/>
      <c r="C18" s="62"/>
      <c r="D18" s="74" t="s">
        <v>96</v>
      </c>
      <c r="E18" s="74"/>
      <c r="F18" s="74"/>
      <c r="G18" s="5" t="s">
        <v>97</v>
      </c>
      <c r="H18" s="34" t="s">
        <v>97</v>
      </c>
      <c r="I18" s="87">
        <v>5</v>
      </c>
      <c r="J18" s="95"/>
      <c r="K18" s="36">
        <v>5</v>
      </c>
      <c r="L18" s="37"/>
    </row>
    <row r="19" spans="1:12" ht="40.5" customHeight="1">
      <c r="A19" s="62"/>
      <c r="B19" s="62"/>
      <c r="C19" s="7" t="s">
        <v>113</v>
      </c>
      <c r="D19" s="74" t="s">
        <v>114</v>
      </c>
      <c r="E19" s="74"/>
      <c r="F19" s="74"/>
      <c r="G19" s="6" t="s">
        <v>115</v>
      </c>
      <c r="H19" s="20" t="s">
        <v>115</v>
      </c>
      <c r="I19" s="87">
        <v>10</v>
      </c>
      <c r="J19" s="95"/>
      <c r="K19" s="36">
        <v>10</v>
      </c>
      <c r="L19" s="37"/>
    </row>
    <row r="20" spans="1:12" ht="40.5" customHeight="1">
      <c r="A20" s="62"/>
      <c r="B20" s="62"/>
      <c r="C20" s="7" t="s">
        <v>127</v>
      </c>
      <c r="D20" s="74" t="s">
        <v>132</v>
      </c>
      <c r="E20" s="74"/>
      <c r="F20" s="74"/>
      <c r="G20" s="6" t="s">
        <v>133</v>
      </c>
      <c r="H20" s="20" t="s">
        <v>134</v>
      </c>
      <c r="I20" s="87">
        <v>10</v>
      </c>
      <c r="J20" s="95"/>
      <c r="K20" s="36">
        <v>10</v>
      </c>
      <c r="L20" s="37"/>
    </row>
    <row r="21" spans="1:12" ht="40.5" customHeight="1">
      <c r="A21" s="62"/>
      <c r="B21" s="4" t="s">
        <v>148</v>
      </c>
      <c r="C21" s="13" t="s">
        <v>149</v>
      </c>
      <c r="D21" s="74" t="s">
        <v>155</v>
      </c>
      <c r="E21" s="74"/>
      <c r="F21" s="74"/>
      <c r="G21" s="15" t="s">
        <v>97</v>
      </c>
      <c r="H21" s="34" t="s">
        <v>98</v>
      </c>
      <c r="I21" s="87">
        <v>20</v>
      </c>
      <c r="J21" s="95"/>
      <c r="K21" s="36">
        <v>15</v>
      </c>
      <c r="L21" s="37"/>
    </row>
    <row r="22" spans="1:12" ht="40.5" customHeight="1">
      <c r="A22" s="62"/>
      <c r="B22" s="93" t="s">
        <v>167</v>
      </c>
      <c r="C22" s="67" t="s">
        <v>168</v>
      </c>
      <c r="D22" s="74" t="s">
        <v>171</v>
      </c>
      <c r="E22" s="74"/>
      <c r="F22" s="74"/>
      <c r="G22" s="6" t="s">
        <v>172</v>
      </c>
      <c r="H22" s="20">
        <v>0</v>
      </c>
      <c r="I22" s="87">
        <v>15</v>
      </c>
      <c r="J22" s="95"/>
      <c r="K22" s="36">
        <v>15</v>
      </c>
      <c r="L22" s="37"/>
    </row>
    <row r="23" spans="1:12" ht="40.5" customHeight="1">
      <c r="A23" s="62"/>
      <c r="B23" s="84"/>
      <c r="C23" s="62"/>
      <c r="D23" s="74" t="s">
        <v>173</v>
      </c>
      <c r="E23" s="74"/>
      <c r="F23" s="74"/>
      <c r="G23" s="5" t="s">
        <v>97</v>
      </c>
      <c r="H23" s="34" t="s">
        <v>97</v>
      </c>
      <c r="I23" s="87">
        <v>10</v>
      </c>
      <c r="J23" s="95"/>
      <c r="K23" s="36">
        <v>10</v>
      </c>
      <c r="L23" s="40"/>
    </row>
    <row r="24" spans="1:12" ht="23.45" customHeight="1">
      <c r="A24" s="62" t="s">
        <v>179</v>
      </c>
      <c r="B24" s="62"/>
      <c r="C24" s="62"/>
      <c r="D24" s="62"/>
      <c r="E24" s="62"/>
      <c r="F24" s="62"/>
      <c r="G24" s="62"/>
      <c r="H24" s="89"/>
      <c r="I24" s="90">
        <v>100</v>
      </c>
      <c r="J24" s="95"/>
      <c r="K24" s="43">
        <v>95</v>
      </c>
      <c r="L24" s="42"/>
    </row>
    <row r="25" spans="1:12" ht="23.45" customHeight="1">
      <c r="A25" s="91" t="s">
        <v>196</v>
      </c>
      <c r="B25" s="92"/>
      <c r="C25" s="92"/>
      <c r="D25" s="92"/>
      <c r="E25" s="92"/>
      <c r="F25" s="92"/>
      <c r="G25" s="92"/>
      <c r="H25" s="92"/>
      <c r="I25" s="92"/>
      <c r="J25" s="92"/>
      <c r="K25" s="92"/>
      <c r="L25" s="92"/>
    </row>
    <row r="26" spans="1:12" ht="23.45" customHeight="1">
      <c r="A26" s="80" t="s">
        <v>181</v>
      </c>
      <c r="B26" s="80"/>
      <c r="C26" s="80"/>
      <c r="D26" s="80"/>
      <c r="E26" s="80"/>
      <c r="F26" s="80"/>
      <c r="G26" s="80"/>
      <c r="H26" s="80"/>
      <c r="I26" s="80"/>
      <c r="J26" s="80"/>
      <c r="K26" s="80"/>
      <c r="L26" s="80"/>
    </row>
    <row r="27" spans="1:12" ht="23.45" customHeight="1">
      <c r="A27" s="80"/>
      <c r="B27" s="80"/>
      <c r="C27" s="80"/>
      <c r="D27" s="80"/>
      <c r="E27" s="80"/>
      <c r="F27" s="80"/>
      <c r="G27" s="80"/>
      <c r="H27" s="80"/>
      <c r="I27" s="80"/>
      <c r="J27" s="80"/>
      <c r="K27" s="80"/>
      <c r="L27" s="80"/>
    </row>
    <row r="28" spans="1:12" ht="23.45" customHeight="1">
      <c r="A28" s="80"/>
      <c r="B28" s="80"/>
      <c r="C28" s="80"/>
      <c r="D28" s="80"/>
      <c r="E28" s="80"/>
      <c r="F28" s="80"/>
      <c r="G28" s="80"/>
      <c r="H28" s="80"/>
      <c r="I28" s="80"/>
      <c r="J28" s="80"/>
      <c r="K28" s="80"/>
      <c r="L28" s="80"/>
    </row>
    <row r="29" spans="1:12" ht="23.45" customHeight="1">
      <c r="A29" s="80"/>
      <c r="B29" s="80"/>
      <c r="C29" s="80"/>
      <c r="D29" s="80"/>
      <c r="E29" s="80"/>
      <c r="F29" s="80"/>
      <c r="G29" s="80"/>
      <c r="H29" s="80"/>
      <c r="I29" s="80"/>
      <c r="J29" s="80"/>
      <c r="K29" s="80"/>
      <c r="L29" s="80"/>
    </row>
    <row r="30" spans="1:12" ht="23.45" customHeight="1">
      <c r="A30" s="80"/>
      <c r="B30" s="80"/>
      <c r="C30" s="80"/>
      <c r="D30" s="80"/>
      <c r="E30" s="80"/>
      <c r="F30" s="80"/>
      <c r="G30" s="80"/>
      <c r="H30" s="80"/>
      <c r="I30" s="80"/>
      <c r="J30" s="80"/>
      <c r="K30" s="80"/>
      <c r="L30" s="80"/>
    </row>
    <row r="31" spans="1:12" ht="23.45" customHeight="1">
      <c r="A31" s="80"/>
      <c r="B31" s="80"/>
      <c r="C31" s="80"/>
      <c r="D31" s="80"/>
      <c r="E31" s="80"/>
      <c r="F31" s="80"/>
      <c r="G31" s="80"/>
      <c r="H31" s="80"/>
      <c r="I31" s="80"/>
      <c r="J31" s="80"/>
      <c r="K31" s="80"/>
      <c r="L31" s="80"/>
    </row>
    <row r="32" spans="1:12" ht="23.45" customHeight="1">
      <c r="A32" s="80"/>
      <c r="B32" s="80"/>
      <c r="C32" s="80"/>
      <c r="D32" s="80"/>
      <c r="E32" s="80"/>
      <c r="F32" s="80"/>
      <c r="G32" s="80"/>
      <c r="H32" s="80"/>
      <c r="I32" s="80"/>
      <c r="J32" s="80"/>
      <c r="K32" s="80"/>
      <c r="L32" s="80"/>
    </row>
    <row r="33" spans="1:12" ht="23.45" customHeight="1">
      <c r="A33" s="80"/>
      <c r="B33" s="80"/>
      <c r="C33" s="80"/>
      <c r="D33" s="80"/>
      <c r="E33" s="80"/>
      <c r="F33" s="80"/>
      <c r="G33" s="80"/>
      <c r="H33" s="80"/>
      <c r="I33" s="80"/>
      <c r="J33" s="80"/>
      <c r="K33" s="80"/>
      <c r="L33" s="80"/>
    </row>
    <row r="34" spans="1:12" ht="23.45" customHeight="1">
      <c r="A34" s="80"/>
      <c r="B34" s="80"/>
      <c r="C34" s="80"/>
      <c r="D34" s="80"/>
      <c r="E34" s="80"/>
      <c r="F34" s="80"/>
      <c r="G34" s="80"/>
      <c r="H34" s="80"/>
      <c r="I34" s="80"/>
      <c r="J34" s="80"/>
      <c r="K34" s="80"/>
      <c r="L34" s="80"/>
    </row>
    <row r="35" spans="1:12" ht="23.45" customHeight="1">
      <c r="A35" s="80"/>
      <c r="B35" s="80"/>
      <c r="C35" s="80"/>
      <c r="D35" s="80"/>
      <c r="E35" s="80"/>
      <c r="F35" s="80"/>
      <c r="G35" s="80"/>
      <c r="H35" s="80"/>
      <c r="I35" s="80"/>
      <c r="J35" s="80"/>
      <c r="K35" s="80"/>
      <c r="L35" s="80"/>
    </row>
    <row r="36" spans="1:12" ht="23.45" customHeight="1">
      <c r="A36" s="80"/>
      <c r="B36" s="80"/>
      <c r="C36" s="80"/>
      <c r="D36" s="80"/>
      <c r="E36" s="80"/>
      <c r="F36" s="80"/>
      <c r="G36" s="80"/>
      <c r="H36" s="80"/>
      <c r="I36" s="80"/>
      <c r="J36" s="80"/>
      <c r="K36" s="80"/>
      <c r="L36" s="80"/>
    </row>
  </sheetData>
  <mergeCells count="65">
    <mergeCell ref="A26:L36"/>
    <mergeCell ref="D14:F15"/>
    <mergeCell ref="I14:J15"/>
    <mergeCell ref="A7:B11"/>
    <mergeCell ref="A24:H24"/>
    <mergeCell ref="I24:J24"/>
    <mergeCell ref="A25:L25"/>
    <mergeCell ref="A12:A13"/>
    <mergeCell ref="A14:A23"/>
    <mergeCell ref="B14:B15"/>
    <mergeCell ref="B16:B20"/>
    <mergeCell ref="B22:B23"/>
    <mergeCell ref="C14:C15"/>
    <mergeCell ref="C17:C18"/>
    <mergeCell ref="C22:C23"/>
    <mergeCell ref="K14:K15"/>
    <mergeCell ref="D23:F23"/>
    <mergeCell ref="I23:J23"/>
    <mergeCell ref="D18:F18"/>
    <mergeCell ref="I18:J18"/>
    <mergeCell ref="D19:F19"/>
    <mergeCell ref="I19:J19"/>
    <mergeCell ref="D20:F20"/>
    <mergeCell ref="I20:J20"/>
    <mergeCell ref="D21:F21"/>
    <mergeCell ref="I21:J21"/>
    <mergeCell ref="D22:F22"/>
    <mergeCell ref="I22:J22"/>
    <mergeCell ref="B13:G13"/>
    <mergeCell ref="H13:L13"/>
    <mergeCell ref="D16:F16"/>
    <mergeCell ref="I16:J16"/>
    <mergeCell ref="D17:F17"/>
    <mergeCell ref="I17:J17"/>
    <mergeCell ref="L14:L15"/>
    <mergeCell ref="C11:D11"/>
    <mergeCell ref="F11:G11"/>
    <mergeCell ref="H11:I11"/>
    <mergeCell ref="B12:G12"/>
    <mergeCell ref="H12:L12"/>
    <mergeCell ref="C9:D9"/>
    <mergeCell ref="F9:G9"/>
    <mergeCell ref="H9:I9"/>
    <mergeCell ref="C10:D10"/>
    <mergeCell ref="F10:G10"/>
    <mergeCell ref="H10:I10"/>
    <mergeCell ref="C7:D7"/>
    <mergeCell ref="F7:G7"/>
    <mergeCell ref="H7:I7"/>
    <mergeCell ref="C8:D8"/>
    <mergeCell ref="F8:G8"/>
    <mergeCell ref="H8:I8"/>
    <mergeCell ref="A5:B5"/>
    <mergeCell ref="C5:G5"/>
    <mergeCell ref="H5:I5"/>
    <mergeCell ref="J5:L5"/>
    <mergeCell ref="A6:B6"/>
    <mergeCell ref="C6:G6"/>
    <mergeCell ref="H6:I6"/>
    <mergeCell ref="J6:L6"/>
    <mergeCell ref="A1:L1"/>
    <mergeCell ref="A2:L2"/>
    <mergeCell ref="A3:L3"/>
    <mergeCell ref="A4:B4"/>
    <mergeCell ref="C4:L4"/>
  </mergeCells>
  <phoneticPr fontId="16" type="noConversion"/>
  <pageMargins left="0.69930555555555596" right="0.69930555555555596" top="0.75" bottom="0.75" header="0.3" footer="0.3"/>
  <pageSetup paperSize="9" scale="77" orientation="portrait"/>
</worksheet>
</file>

<file path=xl/worksheets/sheet5.xml><?xml version="1.0" encoding="utf-8"?>
<worksheet xmlns="http://schemas.openxmlformats.org/spreadsheetml/2006/main" xmlns:r="http://schemas.openxmlformats.org/officeDocument/2006/relationships">
  <sheetPr>
    <outlinePr summaryBelow="0" summaryRight="0"/>
    <pageSetUpPr fitToPage="1"/>
  </sheetPr>
  <dimension ref="A1:L43"/>
  <sheetViews>
    <sheetView topLeftCell="A19" workbookViewId="0">
      <selection activeCell="L25" sqref="L25"/>
    </sheetView>
  </sheetViews>
  <sheetFormatPr defaultColWidth="9" defaultRowHeight="23.45" customHeight="1"/>
  <cols>
    <col min="1" max="1" width="4.375" style="25" customWidth="1"/>
    <col min="2" max="2" width="8.125" style="25" customWidth="1"/>
    <col min="3" max="3" width="7.375" style="25" customWidth="1"/>
    <col min="4" max="4" width="8" style="25" customWidth="1"/>
    <col min="5" max="5" width="13.875" style="25" customWidth="1"/>
    <col min="6" max="6" width="2.125" style="25" customWidth="1"/>
    <col min="7" max="7" width="14.5" style="25" customWidth="1"/>
    <col min="8" max="8" width="15.125" style="25" customWidth="1"/>
    <col min="9" max="9" width="2.375" style="25" customWidth="1"/>
    <col min="10" max="10" width="5.5" style="25" customWidth="1"/>
    <col min="11" max="11" width="6.625" style="25" customWidth="1"/>
    <col min="12" max="12" width="13.625" style="25" customWidth="1"/>
    <col min="13" max="16384" width="9" style="26"/>
  </cols>
  <sheetData>
    <row r="1" spans="1:12" ht="23.45" customHeight="1">
      <c r="A1" s="94" t="s">
        <v>0</v>
      </c>
      <c r="B1" s="94"/>
      <c r="C1" s="94"/>
      <c r="D1" s="94"/>
      <c r="E1" s="94"/>
      <c r="F1" s="94"/>
      <c r="G1" s="94"/>
      <c r="H1" s="94"/>
      <c r="I1" s="94"/>
      <c r="J1" s="94"/>
      <c r="K1" s="94"/>
      <c r="L1" s="94"/>
    </row>
    <row r="2" spans="1:12" ht="23.45" customHeight="1">
      <c r="A2" s="60" t="s">
        <v>1</v>
      </c>
      <c r="B2" s="60"/>
      <c r="C2" s="60"/>
      <c r="D2" s="60"/>
      <c r="E2" s="60"/>
      <c r="F2" s="60"/>
      <c r="G2" s="60"/>
      <c r="H2" s="60"/>
      <c r="I2" s="60"/>
      <c r="J2" s="60"/>
      <c r="K2" s="60"/>
      <c r="L2" s="60"/>
    </row>
    <row r="3" spans="1:12" ht="23.45" customHeight="1">
      <c r="A3" s="86" t="s">
        <v>2</v>
      </c>
      <c r="B3" s="86"/>
      <c r="C3" s="86"/>
      <c r="D3" s="86"/>
      <c r="E3" s="86"/>
      <c r="F3" s="86"/>
      <c r="G3" s="86"/>
      <c r="H3" s="86"/>
      <c r="I3" s="86"/>
      <c r="J3" s="86"/>
      <c r="K3" s="86"/>
      <c r="L3" s="86"/>
    </row>
    <row r="4" spans="1:12" ht="23.45" customHeight="1">
      <c r="A4" s="62" t="s">
        <v>3</v>
      </c>
      <c r="B4" s="62"/>
      <c r="C4" s="63" t="s">
        <v>197</v>
      </c>
      <c r="D4" s="64"/>
      <c r="E4" s="64"/>
      <c r="F4" s="64"/>
      <c r="G4" s="64"/>
      <c r="H4" s="64"/>
      <c r="I4" s="64"/>
      <c r="J4" s="64"/>
      <c r="K4" s="64"/>
      <c r="L4" s="64"/>
    </row>
    <row r="5" spans="1:12" ht="23.45" customHeight="1">
      <c r="A5" s="62" t="s">
        <v>5</v>
      </c>
      <c r="B5" s="62"/>
      <c r="C5" s="63" t="s">
        <v>8</v>
      </c>
      <c r="D5" s="64"/>
      <c r="E5" s="64"/>
      <c r="F5" s="64"/>
      <c r="G5" s="64"/>
      <c r="H5" s="62" t="s">
        <v>7</v>
      </c>
      <c r="I5" s="62"/>
      <c r="J5" s="63" t="s">
        <v>8</v>
      </c>
      <c r="K5" s="64"/>
      <c r="L5" s="64"/>
    </row>
    <row r="6" spans="1:12" ht="23.45" customHeight="1">
      <c r="A6" s="62" t="s">
        <v>9</v>
      </c>
      <c r="B6" s="62"/>
      <c r="C6" s="63" t="s">
        <v>198</v>
      </c>
      <c r="D6" s="64"/>
      <c r="E6" s="64"/>
      <c r="F6" s="64"/>
      <c r="G6" s="64"/>
      <c r="H6" s="62" t="s">
        <v>10</v>
      </c>
      <c r="I6" s="62"/>
      <c r="J6" s="64">
        <v>84409718</v>
      </c>
      <c r="K6" s="64"/>
      <c r="L6" s="64"/>
    </row>
    <row r="7" spans="1:12" ht="23.45" customHeight="1">
      <c r="A7" s="67" t="s">
        <v>11</v>
      </c>
      <c r="B7" s="62"/>
      <c r="C7" s="62"/>
      <c r="D7" s="62"/>
      <c r="E7" s="4" t="s">
        <v>12</v>
      </c>
      <c r="F7" s="62" t="s">
        <v>13</v>
      </c>
      <c r="G7" s="62"/>
      <c r="H7" s="62" t="s">
        <v>14</v>
      </c>
      <c r="I7" s="62"/>
      <c r="J7" s="18" t="s">
        <v>15</v>
      </c>
      <c r="K7" s="18" t="s">
        <v>16</v>
      </c>
      <c r="L7" s="4" t="s">
        <v>17</v>
      </c>
    </row>
    <row r="8" spans="1:12" ht="23.45" customHeight="1">
      <c r="A8" s="62"/>
      <c r="B8" s="62"/>
      <c r="C8" s="65" t="s">
        <v>18</v>
      </c>
      <c r="D8" s="65"/>
      <c r="E8" s="8">
        <f>3500000/10000</f>
        <v>350</v>
      </c>
      <c r="F8" s="66">
        <f>2795654.26/10000</f>
        <v>279.565426</v>
      </c>
      <c r="G8" s="66"/>
      <c r="H8" s="66">
        <f>2795654.26/10000</f>
        <v>279.565426</v>
      </c>
      <c r="I8" s="66"/>
      <c r="J8" s="18">
        <v>10</v>
      </c>
      <c r="K8" s="19">
        <f>H8/F8</f>
        <v>1</v>
      </c>
      <c r="L8" s="8">
        <f>K8*10</f>
        <v>10</v>
      </c>
    </row>
    <row r="9" spans="1:12" ht="27.95" customHeight="1">
      <c r="A9" s="62"/>
      <c r="B9" s="62"/>
      <c r="C9" s="62" t="s">
        <v>19</v>
      </c>
      <c r="D9" s="62"/>
      <c r="E9" s="8">
        <f>3500000/10000</f>
        <v>350</v>
      </c>
      <c r="F9" s="66">
        <f>2795654.26/10000</f>
        <v>279.565426</v>
      </c>
      <c r="G9" s="66"/>
      <c r="H9" s="66">
        <f>2795654.26/10000</f>
        <v>279.565426</v>
      </c>
      <c r="I9" s="66"/>
      <c r="J9" s="20" t="s">
        <v>20</v>
      </c>
      <c r="K9" s="20"/>
      <c r="L9" s="6" t="s">
        <v>20</v>
      </c>
    </row>
    <row r="10" spans="1:12" ht="23.45" customHeight="1">
      <c r="A10" s="62"/>
      <c r="B10" s="62"/>
      <c r="C10" s="62" t="s">
        <v>21</v>
      </c>
      <c r="D10" s="62"/>
      <c r="E10" s="6"/>
      <c r="F10" s="66"/>
      <c r="G10" s="66"/>
      <c r="H10" s="66"/>
      <c r="I10" s="66"/>
      <c r="J10" s="20" t="s">
        <v>20</v>
      </c>
      <c r="K10" s="20"/>
      <c r="L10" s="6" t="s">
        <v>20</v>
      </c>
    </row>
    <row r="11" spans="1:12" ht="23.45" customHeight="1">
      <c r="A11" s="62"/>
      <c r="B11" s="62"/>
      <c r="C11" s="62" t="s">
        <v>22</v>
      </c>
      <c r="D11" s="62"/>
      <c r="E11" s="6"/>
      <c r="F11" s="66"/>
      <c r="G11" s="66"/>
      <c r="H11" s="66"/>
      <c r="I11" s="66"/>
      <c r="J11" s="20" t="s">
        <v>20</v>
      </c>
      <c r="K11" s="20"/>
      <c r="L11" s="6" t="s">
        <v>20</v>
      </c>
    </row>
    <row r="12" spans="1:12" ht="23.45" customHeight="1">
      <c r="A12" s="62" t="s">
        <v>23</v>
      </c>
      <c r="B12" s="62" t="s">
        <v>24</v>
      </c>
      <c r="C12" s="62"/>
      <c r="D12" s="62"/>
      <c r="E12" s="62"/>
      <c r="F12" s="62"/>
      <c r="G12" s="62"/>
      <c r="H12" s="62" t="s">
        <v>25</v>
      </c>
      <c r="I12" s="62"/>
      <c r="J12" s="62"/>
      <c r="K12" s="62"/>
      <c r="L12" s="62"/>
    </row>
    <row r="13" spans="1:12" ht="55.5" customHeight="1">
      <c r="A13" s="62"/>
      <c r="B13" s="63" t="s">
        <v>199</v>
      </c>
      <c r="C13" s="64"/>
      <c r="D13" s="64"/>
      <c r="E13" s="64"/>
      <c r="F13" s="64"/>
      <c r="G13" s="64"/>
      <c r="H13" s="63" t="s">
        <v>200</v>
      </c>
      <c r="I13" s="64"/>
      <c r="J13" s="64"/>
      <c r="K13" s="64"/>
      <c r="L13" s="64"/>
    </row>
    <row r="14" spans="1:12" ht="23.45" customHeight="1">
      <c r="A14" s="67" t="s">
        <v>27</v>
      </c>
      <c r="B14" s="62" t="s">
        <v>28</v>
      </c>
      <c r="C14" s="62" t="s">
        <v>29</v>
      </c>
      <c r="D14" s="62" t="s">
        <v>30</v>
      </c>
      <c r="E14" s="62"/>
      <c r="F14" s="62"/>
      <c r="G14" s="4" t="s">
        <v>31</v>
      </c>
      <c r="H14" s="4" t="s">
        <v>32</v>
      </c>
      <c r="I14" s="62" t="s">
        <v>15</v>
      </c>
      <c r="J14" s="62"/>
      <c r="K14" s="83" t="s">
        <v>17</v>
      </c>
      <c r="L14" s="67" t="s">
        <v>33</v>
      </c>
    </row>
    <row r="15" spans="1:12" ht="23.45" customHeight="1">
      <c r="A15" s="62"/>
      <c r="B15" s="62"/>
      <c r="C15" s="62"/>
      <c r="D15" s="62"/>
      <c r="E15" s="62"/>
      <c r="F15" s="62"/>
      <c r="G15" s="4" t="s">
        <v>34</v>
      </c>
      <c r="H15" s="4" t="s">
        <v>35</v>
      </c>
      <c r="I15" s="83"/>
      <c r="J15" s="83"/>
      <c r="K15" s="85"/>
      <c r="L15" s="62"/>
    </row>
    <row r="16" spans="1:12" ht="40.5" customHeight="1">
      <c r="A16" s="62"/>
      <c r="B16" s="67" t="s">
        <v>36</v>
      </c>
      <c r="C16" s="93" t="s">
        <v>37</v>
      </c>
      <c r="D16" s="74" t="s">
        <v>52</v>
      </c>
      <c r="E16" s="74"/>
      <c r="F16" s="74"/>
      <c r="G16" s="5" t="s">
        <v>53</v>
      </c>
      <c r="H16" s="20" t="s">
        <v>54</v>
      </c>
      <c r="I16" s="87">
        <v>2</v>
      </c>
      <c r="J16" s="95"/>
      <c r="K16" s="36">
        <v>2</v>
      </c>
      <c r="L16" s="37"/>
    </row>
    <row r="17" spans="1:12" ht="40.5" customHeight="1">
      <c r="A17" s="62"/>
      <c r="B17" s="62"/>
      <c r="C17" s="84"/>
      <c r="D17" s="74" t="s">
        <v>55</v>
      </c>
      <c r="E17" s="74"/>
      <c r="F17" s="74"/>
      <c r="G17" s="5" t="s">
        <v>56</v>
      </c>
      <c r="H17" s="20" t="s">
        <v>57</v>
      </c>
      <c r="I17" s="87">
        <v>2</v>
      </c>
      <c r="J17" s="95"/>
      <c r="K17" s="36">
        <v>2</v>
      </c>
      <c r="L17" s="37"/>
    </row>
    <row r="18" spans="1:12" ht="40.5" customHeight="1">
      <c r="A18" s="62"/>
      <c r="B18" s="62"/>
      <c r="C18" s="84"/>
      <c r="D18" s="74" t="s">
        <v>58</v>
      </c>
      <c r="E18" s="74"/>
      <c r="F18" s="74"/>
      <c r="G18" s="5" t="s">
        <v>59</v>
      </c>
      <c r="H18" s="20" t="s">
        <v>60</v>
      </c>
      <c r="I18" s="87">
        <v>2</v>
      </c>
      <c r="J18" s="95"/>
      <c r="K18" s="36">
        <v>2</v>
      </c>
      <c r="L18" s="37"/>
    </row>
    <row r="19" spans="1:12" ht="40.5" customHeight="1">
      <c r="A19" s="62"/>
      <c r="B19" s="62"/>
      <c r="C19" s="84"/>
      <c r="D19" s="74" t="s">
        <v>61</v>
      </c>
      <c r="E19" s="74"/>
      <c r="F19" s="74"/>
      <c r="G19" s="5" t="s">
        <v>62</v>
      </c>
      <c r="H19" s="20" t="s">
        <v>63</v>
      </c>
      <c r="I19" s="87">
        <v>1</v>
      </c>
      <c r="J19" s="95"/>
      <c r="K19" s="36">
        <v>1</v>
      </c>
      <c r="L19" s="37"/>
    </row>
    <row r="20" spans="1:12" ht="40.5" customHeight="1">
      <c r="A20" s="62"/>
      <c r="B20" s="62"/>
      <c r="C20" s="84"/>
      <c r="D20" s="74" t="s">
        <v>64</v>
      </c>
      <c r="E20" s="74"/>
      <c r="F20" s="74"/>
      <c r="G20" s="5" t="s">
        <v>65</v>
      </c>
      <c r="H20" s="20" t="s">
        <v>66</v>
      </c>
      <c r="I20" s="87">
        <v>1</v>
      </c>
      <c r="J20" s="95"/>
      <c r="K20" s="36">
        <v>1</v>
      </c>
      <c r="L20" s="37"/>
    </row>
    <row r="21" spans="1:12" ht="40.5" customHeight="1">
      <c r="A21" s="62"/>
      <c r="B21" s="62"/>
      <c r="C21" s="84"/>
      <c r="D21" s="74" t="s">
        <v>67</v>
      </c>
      <c r="E21" s="74"/>
      <c r="F21" s="74"/>
      <c r="G21" s="5" t="s">
        <v>68</v>
      </c>
      <c r="H21" s="20" t="s">
        <v>69</v>
      </c>
      <c r="I21" s="87">
        <v>1</v>
      </c>
      <c r="J21" s="95"/>
      <c r="K21" s="36">
        <v>1</v>
      </c>
      <c r="L21" s="37"/>
    </row>
    <row r="22" spans="1:12" ht="40.5" customHeight="1">
      <c r="A22" s="62"/>
      <c r="B22" s="62"/>
      <c r="C22" s="84"/>
      <c r="D22" s="74" t="s">
        <v>70</v>
      </c>
      <c r="E22" s="74"/>
      <c r="F22" s="74"/>
      <c r="G22" s="5" t="s">
        <v>71</v>
      </c>
      <c r="H22" s="20" t="s">
        <v>72</v>
      </c>
      <c r="I22" s="87">
        <v>1</v>
      </c>
      <c r="J22" s="95"/>
      <c r="K22" s="36">
        <v>1</v>
      </c>
      <c r="L22" s="37"/>
    </row>
    <row r="23" spans="1:12" ht="40.5" customHeight="1">
      <c r="A23" s="62"/>
      <c r="B23" s="62"/>
      <c r="C23" s="67" t="s">
        <v>95</v>
      </c>
      <c r="D23" s="74" t="s">
        <v>103</v>
      </c>
      <c r="E23" s="74"/>
      <c r="F23" s="74"/>
      <c r="G23" s="6" t="s">
        <v>104</v>
      </c>
      <c r="H23" s="35" t="s">
        <v>201</v>
      </c>
      <c r="I23" s="87">
        <v>5</v>
      </c>
      <c r="J23" s="95"/>
      <c r="K23" s="36">
        <v>5</v>
      </c>
      <c r="L23" s="37"/>
    </row>
    <row r="24" spans="1:12" ht="40.5" customHeight="1">
      <c r="A24" s="62"/>
      <c r="B24" s="62"/>
      <c r="C24" s="62"/>
      <c r="D24" s="74" t="s">
        <v>105</v>
      </c>
      <c r="E24" s="74"/>
      <c r="F24" s="74"/>
      <c r="G24" s="6" t="s">
        <v>106</v>
      </c>
      <c r="H24" s="20" t="s">
        <v>106</v>
      </c>
      <c r="I24" s="87">
        <v>5</v>
      </c>
      <c r="J24" s="95"/>
      <c r="K24" s="36">
        <v>5</v>
      </c>
      <c r="L24" s="37"/>
    </row>
    <row r="25" spans="1:12" ht="40.5" customHeight="1">
      <c r="A25" s="62"/>
      <c r="B25" s="62"/>
      <c r="C25" s="7" t="s">
        <v>113</v>
      </c>
      <c r="D25" s="74" t="s">
        <v>114</v>
      </c>
      <c r="E25" s="74"/>
      <c r="F25" s="74"/>
      <c r="G25" s="6" t="s">
        <v>115</v>
      </c>
      <c r="H25" s="20" t="s">
        <v>115</v>
      </c>
      <c r="I25" s="87">
        <v>10</v>
      </c>
      <c r="J25" s="95"/>
      <c r="K25" s="38">
        <v>10</v>
      </c>
      <c r="L25" s="37"/>
    </row>
    <row r="26" spans="1:12" ht="40.5" customHeight="1">
      <c r="A26" s="62"/>
      <c r="B26" s="62"/>
      <c r="C26" s="67" t="s">
        <v>127</v>
      </c>
      <c r="D26" s="74" t="s">
        <v>135</v>
      </c>
      <c r="E26" s="74"/>
      <c r="F26" s="74"/>
      <c r="G26" s="6" t="s">
        <v>136</v>
      </c>
      <c r="H26" s="20">
        <v>0</v>
      </c>
      <c r="I26" s="87">
        <v>10</v>
      </c>
      <c r="J26" s="95"/>
      <c r="K26" s="36">
        <v>10</v>
      </c>
      <c r="L26" s="37"/>
    </row>
    <row r="27" spans="1:12" ht="40.5" customHeight="1">
      <c r="A27" s="62"/>
      <c r="B27" s="62"/>
      <c r="C27" s="62"/>
      <c r="D27" s="74" t="s">
        <v>137</v>
      </c>
      <c r="E27" s="74"/>
      <c r="F27" s="74"/>
      <c r="G27" s="6" t="s">
        <v>138</v>
      </c>
      <c r="H27" s="20">
        <v>0</v>
      </c>
      <c r="I27" s="87">
        <v>10</v>
      </c>
      <c r="J27" s="95"/>
      <c r="K27" s="36">
        <v>10</v>
      </c>
      <c r="L27" s="37"/>
    </row>
    <row r="28" spans="1:12" ht="54.6" customHeight="1">
      <c r="A28" s="62"/>
      <c r="B28" s="4" t="s">
        <v>148</v>
      </c>
      <c r="C28" s="13" t="s">
        <v>149</v>
      </c>
      <c r="D28" s="74" t="s">
        <v>156</v>
      </c>
      <c r="E28" s="74"/>
      <c r="F28" s="74"/>
      <c r="G28" s="15" t="s">
        <v>97</v>
      </c>
      <c r="H28" s="34" t="s">
        <v>98</v>
      </c>
      <c r="I28" s="87">
        <v>30</v>
      </c>
      <c r="J28" s="95"/>
      <c r="K28" s="36">
        <v>28</v>
      </c>
      <c r="L28" s="37"/>
    </row>
    <row r="29" spans="1:12" ht="40.5" customHeight="1">
      <c r="A29" s="62"/>
      <c r="B29" s="93" t="s">
        <v>167</v>
      </c>
      <c r="C29" s="67" t="s">
        <v>168</v>
      </c>
      <c r="D29" s="74" t="s">
        <v>175</v>
      </c>
      <c r="E29" s="74"/>
      <c r="F29" s="74"/>
      <c r="G29" s="6" t="s">
        <v>102</v>
      </c>
      <c r="H29" s="20" t="s">
        <v>102</v>
      </c>
      <c r="I29" s="87">
        <v>5</v>
      </c>
      <c r="J29" s="95"/>
      <c r="K29" s="36">
        <v>5</v>
      </c>
      <c r="L29" s="40"/>
    </row>
    <row r="30" spans="1:12" ht="40.5" customHeight="1">
      <c r="A30" s="62"/>
      <c r="B30" s="84"/>
      <c r="C30" s="62"/>
      <c r="D30" s="74" t="s">
        <v>176</v>
      </c>
      <c r="E30" s="74"/>
      <c r="F30" s="74"/>
      <c r="G30" s="6" t="s">
        <v>102</v>
      </c>
      <c r="H30" s="20" t="s">
        <v>102</v>
      </c>
      <c r="I30" s="87">
        <v>5</v>
      </c>
      <c r="J30" s="95"/>
      <c r="K30" s="36">
        <v>5</v>
      </c>
      <c r="L30" s="40"/>
    </row>
    <row r="31" spans="1:12" ht="23.45" customHeight="1">
      <c r="A31" s="62" t="s">
        <v>179</v>
      </c>
      <c r="B31" s="62"/>
      <c r="C31" s="62"/>
      <c r="D31" s="62"/>
      <c r="E31" s="62"/>
      <c r="F31" s="62"/>
      <c r="G31" s="62"/>
      <c r="H31" s="89"/>
      <c r="I31" s="90">
        <v>100</v>
      </c>
      <c r="J31" s="95"/>
      <c r="K31" s="41">
        <v>98</v>
      </c>
      <c r="L31" s="42"/>
    </row>
    <row r="32" spans="1:12" ht="23.45" customHeight="1">
      <c r="A32" s="91" t="s">
        <v>202</v>
      </c>
      <c r="B32" s="92"/>
      <c r="C32" s="92"/>
      <c r="D32" s="92"/>
      <c r="E32" s="92"/>
      <c r="F32" s="92"/>
      <c r="G32" s="92"/>
      <c r="H32" s="92"/>
      <c r="I32" s="92"/>
      <c r="J32" s="92"/>
      <c r="K32" s="92"/>
      <c r="L32" s="92"/>
    </row>
    <row r="33" spans="1:12" ht="23.45" customHeight="1">
      <c r="A33" s="80" t="s">
        <v>181</v>
      </c>
      <c r="B33" s="80"/>
      <c r="C33" s="80"/>
      <c r="D33" s="80"/>
      <c r="E33" s="80"/>
      <c r="F33" s="80"/>
      <c r="G33" s="80"/>
      <c r="H33" s="80"/>
      <c r="I33" s="80"/>
      <c r="J33" s="80"/>
      <c r="K33" s="80"/>
      <c r="L33" s="80"/>
    </row>
    <row r="34" spans="1:12" ht="23.45" customHeight="1">
      <c r="A34" s="80"/>
      <c r="B34" s="80"/>
      <c r="C34" s="80"/>
      <c r="D34" s="80"/>
      <c r="E34" s="80"/>
      <c r="F34" s="80"/>
      <c r="G34" s="80"/>
      <c r="H34" s="80"/>
      <c r="I34" s="80"/>
      <c r="J34" s="80"/>
      <c r="K34" s="80"/>
      <c r="L34" s="80"/>
    </row>
    <row r="35" spans="1:12" ht="23.45" customHeight="1">
      <c r="A35" s="80"/>
      <c r="B35" s="80"/>
      <c r="C35" s="80"/>
      <c r="D35" s="80"/>
      <c r="E35" s="80"/>
      <c r="F35" s="80"/>
      <c r="G35" s="80"/>
      <c r="H35" s="80"/>
      <c r="I35" s="80"/>
      <c r="J35" s="80"/>
      <c r="K35" s="80"/>
      <c r="L35" s="80"/>
    </row>
    <row r="36" spans="1:12" ht="23.45" customHeight="1">
      <c r="A36" s="80"/>
      <c r="B36" s="80"/>
      <c r="C36" s="80"/>
      <c r="D36" s="80"/>
      <c r="E36" s="80"/>
      <c r="F36" s="80"/>
      <c r="G36" s="80"/>
      <c r="H36" s="80"/>
      <c r="I36" s="80"/>
      <c r="J36" s="80"/>
      <c r="K36" s="80"/>
      <c r="L36" s="80"/>
    </row>
    <row r="37" spans="1:12" ht="23.45" customHeight="1">
      <c r="A37" s="80"/>
      <c r="B37" s="80"/>
      <c r="C37" s="80"/>
      <c r="D37" s="80"/>
      <c r="E37" s="80"/>
      <c r="F37" s="80"/>
      <c r="G37" s="80"/>
      <c r="H37" s="80"/>
      <c r="I37" s="80"/>
      <c r="J37" s="80"/>
      <c r="K37" s="80"/>
      <c r="L37" s="80"/>
    </row>
    <row r="38" spans="1:12" ht="23.45" customHeight="1">
      <c r="A38" s="80"/>
      <c r="B38" s="80"/>
      <c r="C38" s="80"/>
      <c r="D38" s="80"/>
      <c r="E38" s="80"/>
      <c r="F38" s="80"/>
      <c r="G38" s="80"/>
      <c r="H38" s="80"/>
      <c r="I38" s="80"/>
      <c r="J38" s="80"/>
      <c r="K38" s="80"/>
      <c r="L38" s="80"/>
    </row>
    <row r="39" spans="1:12" ht="23.45" customHeight="1">
      <c r="A39" s="80"/>
      <c r="B39" s="80"/>
      <c r="C39" s="80"/>
      <c r="D39" s="80"/>
      <c r="E39" s="80"/>
      <c r="F39" s="80"/>
      <c r="G39" s="80"/>
      <c r="H39" s="80"/>
      <c r="I39" s="80"/>
      <c r="J39" s="80"/>
      <c r="K39" s="80"/>
      <c r="L39" s="80"/>
    </row>
    <row r="40" spans="1:12" ht="23.45" customHeight="1">
      <c r="A40" s="80"/>
      <c r="B40" s="80"/>
      <c r="C40" s="80"/>
      <c r="D40" s="80"/>
      <c r="E40" s="80"/>
      <c r="F40" s="80"/>
      <c r="G40" s="80"/>
      <c r="H40" s="80"/>
      <c r="I40" s="80"/>
      <c r="J40" s="80"/>
      <c r="K40" s="80"/>
      <c r="L40" s="80"/>
    </row>
    <row r="41" spans="1:12" ht="23.45" customHeight="1">
      <c r="A41" s="80"/>
      <c r="B41" s="80"/>
      <c r="C41" s="80"/>
      <c r="D41" s="80"/>
      <c r="E41" s="80"/>
      <c r="F41" s="80"/>
      <c r="G41" s="80"/>
      <c r="H41" s="80"/>
      <c r="I41" s="80"/>
      <c r="J41" s="80"/>
      <c r="K41" s="80"/>
      <c r="L41" s="80"/>
    </row>
    <row r="42" spans="1:12" ht="23.45" customHeight="1">
      <c r="A42" s="80"/>
      <c r="B42" s="80"/>
      <c r="C42" s="80"/>
      <c r="D42" s="80"/>
      <c r="E42" s="80"/>
      <c r="F42" s="80"/>
      <c r="G42" s="80"/>
      <c r="H42" s="80"/>
      <c r="I42" s="80"/>
      <c r="J42" s="80"/>
      <c r="K42" s="80"/>
      <c r="L42" s="80"/>
    </row>
    <row r="43" spans="1:12" ht="23.45" customHeight="1">
      <c r="A43" s="80"/>
      <c r="B43" s="80"/>
      <c r="C43" s="80"/>
      <c r="D43" s="80"/>
      <c r="E43" s="80"/>
      <c r="F43" s="80"/>
      <c r="G43" s="80"/>
      <c r="H43" s="80"/>
      <c r="I43" s="80"/>
      <c r="J43" s="80"/>
      <c r="K43" s="80"/>
      <c r="L43" s="80"/>
    </row>
  </sheetData>
  <mergeCells count="81">
    <mergeCell ref="A33:L43"/>
    <mergeCell ref="D14:F15"/>
    <mergeCell ref="A7:B11"/>
    <mergeCell ref="C23:C24"/>
    <mergeCell ref="C26:C27"/>
    <mergeCell ref="C29:C30"/>
    <mergeCell ref="K14:K15"/>
    <mergeCell ref="L14:L15"/>
    <mergeCell ref="I14:J15"/>
    <mergeCell ref="A12:A13"/>
    <mergeCell ref="A14:A30"/>
    <mergeCell ref="B14:B15"/>
    <mergeCell ref="B16:B27"/>
    <mergeCell ref="B29:B30"/>
    <mergeCell ref="D30:F30"/>
    <mergeCell ref="I30:J30"/>
    <mergeCell ref="A32:L32"/>
    <mergeCell ref="D27:F27"/>
    <mergeCell ref="I27:J27"/>
    <mergeCell ref="D28:F28"/>
    <mergeCell ref="I28:J28"/>
    <mergeCell ref="D29:F29"/>
    <mergeCell ref="I29:J29"/>
    <mergeCell ref="D25:F25"/>
    <mergeCell ref="I25:J25"/>
    <mergeCell ref="D26:F26"/>
    <mergeCell ref="I26:J26"/>
    <mergeCell ref="A31:H31"/>
    <mergeCell ref="I31:J31"/>
    <mergeCell ref="D22:F22"/>
    <mergeCell ref="I22:J22"/>
    <mergeCell ref="D23:F23"/>
    <mergeCell ref="I23:J23"/>
    <mergeCell ref="D24:F24"/>
    <mergeCell ref="I24:J24"/>
    <mergeCell ref="B13:G13"/>
    <mergeCell ref="H13:L13"/>
    <mergeCell ref="D16:F16"/>
    <mergeCell ref="I16:J16"/>
    <mergeCell ref="D17:F17"/>
    <mergeCell ref="I17:J17"/>
    <mergeCell ref="C14:C15"/>
    <mergeCell ref="C16:C22"/>
    <mergeCell ref="D18:F18"/>
    <mergeCell ref="I18:J18"/>
    <mergeCell ref="D19:F19"/>
    <mergeCell ref="I19:J19"/>
    <mergeCell ref="D20:F20"/>
    <mergeCell ref="I20:J20"/>
    <mergeCell ref="D21:F21"/>
    <mergeCell ref="I21:J21"/>
    <mergeCell ref="C11:D11"/>
    <mergeCell ref="F11:G11"/>
    <mergeCell ref="H11:I11"/>
    <mergeCell ref="B12:G12"/>
    <mergeCell ref="H12:L12"/>
    <mergeCell ref="C9:D9"/>
    <mergeCell ref="F9:G9"/>
    <mergeCell ref="H9:I9"/>
    <mergeCell ref="C10:D10"/>
    <mergeCell ref="F10:G10"/>
    <mergeCell ref="H10:I10"/>
    <mergeCell ref="C7:D7"/>
    <mergeCell ref="F7:G7"/>
    <mergeCell ref="H7:I7"/>
    <mergeCell ref="C8:D8"/>
    <mergeCell ref="F8:G8"/>
    <mergeCell ref="H8:I8"/>
    <mergeCell ref="A5:B5"/>
    <mergeCell ref="C5:G5"/>
    <mergeCell ref="H5:I5"/>
    <mergeCell ref="J5:L5"/>
    <mergeCell ref="A6:B6"/>
    <mergeCell ref="C6:G6"/>
    <mergeCell ref="H6:I6"/>
    <mergeCell ref="J6:L6"/>
    <mergeCell ref="A1:L1"/>
    <mergeCell ref="A2:L2"/>
    <mergeCell ref="A3:L3"/>
    <mergeCell ref="A4:B4"/>
    <mergeCell ref="C4:L4"/>
  </mergeCells>
  <phoneticPr fontId="16" type="noConversion"/>
  <pageMargins left="0.69930555555555596" right="0.69930555555555596" top="0.75" bottom="0.75" header="0.3" footer="0.3"/>
  <pageSetup paperSize="9" scale="64" orientation="portrait"/>
</worksheet>
</file>

<file path=xl/worksheets/sheet6.xml><?xml version="1.0" encoding="utf-8"?>
<worksheet xmlns="http://schemas.openxmlformats.org/spreadsheetml/2006/main" xmlns:r="http://schemas.openxmlformats.org/officeDocument/2006/relationships">
  <sheetPr>
    <outlinePr summaryBelow="0" summaryRight="0"/>
    <pageSetUpPr fitToPage="1"/>
  </sheetPr>
  <dimension ref="A1:AN41"/>
  <sheetViews>
    <sheetView topLeftCell="A10" workbookViewId="0">
      <selection activeCell="L23" sqref="L23"/>
    </sheetView>
  </sheetViews>
  <sheetFormatPr defaultColWidth="9" defaultRowHeight="23.45" customHeight="1"/>
  <cols>
    <col min="1" max="1" width="4.375" style="25" customWidth="1"/>
    <col min="2" max="2" width="8.125" style="25" customWidth="1"/>
    <col min="3" max="3" width="7.375" style="25" customWidth="1"/>
    <col min="4" max="4" width="8" style="25" customWidth="1"/>
    <col min="5" max="5" width="13.875" style="25" customWidth="1"/>
    <col min="6" max="6" width="2.125" style="25" customWidth="1"/>
    <col min="7" max="7" width="14.5" style="25" customWidth="1"/>
    <col min="8" max="8" width="15.125" style="25" customWidth="1"/>
    <col min="9" max="9" width="2.375" style="25" customWidth="1"/>
    <col min="10" max="10" width="5.5" style="25" customWidth="1"/>
    <col min="11" max="11" width="6.625" style="25" customWidth="1"/>
    <col min="12" max="12" width="17.875" style="25" customWidth="1"/>
    <col min="13" max="14" width="9" style="25" hidden="1" customWidth="1"/>
    <col min="15" max="40" width="9" style="25"/>
    <col min="41" max="16384" width="9" style="26"/>
  </cols>
  <sheetData>
    <row r="1" spans="1:12" ht="23.45" customHeight="1">
      <c r="A1" s="94" t="s">
        <v>0</v>
      </c>
      <c r="B1" s="94"/>
      <c r="C1" s="94"/>
      <c r="D1" s="94"/>
      <c r="E1" s="94"/>
      <c r="F1" s="94"/>
      <c r="G1" s="94"/>
      <c r="H1" s="94"/>
      <c r="I1" s="94"/>
      <c r="J1" s="94"/>
      <c r="K1" s="94"/>
      <c r="L1" s="94"/>
    </row>
    <row r="2" spans="1:12" ht="23.45" customHeight="1">
      <c r="A2" s="60" t="s">
        <v>1</v>
      </c>
      <c r="B2" s="60"/>
      <c r="C2" s="60"/>
      <c r="D2" s="60"/>
      <c r="E2" s="60"/>
      <c r="F2" s="60"/>
      <c r="G2" s="60"/>
      <c r="H2" s="60"/>
      <c r="I2" s="60"/>
      <c r="J2" s="60"/>
      <c r="K2" s="60"/>
      <c r="L2" s="60"/>
    </row>
    <row r="3" spans="1:12" ht="23.45" customHeight="1">
      <c r="A3" s="86" t="s">
        <v>2</v>
      </c>
      <c r="B3" s="86"/>
      <c r="C3" s="86"/>
      <c r="D3" s="86"/>
      <c r="E3" s="86"/>
      <c r="F3" s="86"/>
      <c r="G3" s="86"/>
      <c r="H3" s="86"/>
      <c r="I3" s="86"/>
      <c r="J3" s="86"/>
      <c r="K3" s="86"/>
      <c r="L3" s="86"/>
    </row>
    <row r="4" spans="1:12" ht="23.45" customHeight="1">
      <c r="A4" s="62" t="s">
        <v>3</v>
      </c>
      <c r="B4" s="62"/>
      <c r="C4" s="63" t="s">
        <v>203</v>
      </c>
      <c r="D4" s="64"/>
      <c r="E4" s="64"/>
      <c r="F4" s="64"/>
      <c r="G4" s="64"/>
      <c r="H4" s="64"/>
      <c r="I4" s="64"/>
      <c r="J4" s="64"/>
      <c r="K4" s="64"/>
      <c r="L4" s="64"/>
    </row>
    <row r="5" spans="1:12" ht="23.45" customHeight="1">
      <c r="A5" s="62" t="s">
        <v>5</v>
      </c>
      <c r="B5" s="62"/>
      <c r="C5" s="63" t="s">
        <v>8</v>
      </c>
      <c r="D5" s="64"/>
      <c r="E5" s="64"/>
      <c r="F5" s="64"/>
      <c r="G5" s="64"/>
      <c r="H5" s="62" t="s">
        <v>7</v>
      </c>
      <c r="I5" s="62"/>
      <c r="J5" s="63" t="s">
        <v>8</v>
      </c>
      <c r="K5" s="64"/>
      <c r="L5" s="64"/>
    </row>
    <row r="6" spans="1:12" ht="23.45" customHeight="1">
      <c r="A6" s="62" t="s">
        <v>9</v>
      </c>
      <c r="B6" s="62"/>
      <c r="C6" s="63" t="s">
        <v>204</v>
      </c>
      <c r="D6" s="64"/>
      <c r="E6" s="64"/>
      <c r="F6" s="64"/>
      <c r="G6" s="64"/>
      <c r="H6" s="62" t="s">
        <v>10</v>
      </c>
      <c r="I6" s="62"/>
      <c r="J6" s="64">
        <v>64377319</v>
      </c>
      <c r="K6" s="64"/>
      <c r="L6" s="64"/>
    </row>
    <row r="7" spans="1:12" ht="23.45" customHeight="1">
      <c r="A7" s="67" t="s">
        <v>11</v>
      </c>
      <c r="B7" s="62"/>
      <c r="C7" s="62"/>
      <c r="D7" s="62"/>
      <c r="E7" s="4" t="s">
        <v>12</v>
      </c>
      <c r="F7" s="62" t="s">
        <v>13</v>
      </c>
      <c r="G7" s="62"/>
      <c r="H7" s="62" t="s">
        <v>14</v>
      </c>
      <c r="I7" s="62"/>
      <c r="J7" s="18" t="s">
        <v>15</v>
      </c>
      <c r="K7" s="18" t="s">
        <v>16</v>
      </c>
      <c r="L7" s="4" t="s">
        <v>17</v>
      </c>
    </row>
    <row r="8" spans="1:12" ht="23.45" customHeight="1">
      <c r="A8" s="62"/>
      <c r="B8" s="62"/>
      <c r="C8" s="65" t="s">
        <v>18</v>
      </c>
      <c r="D8" s="65"/>
      <c r="E8" s="8">
        <f>1450000/10000</f>
        <v>145</v>
      </c>
      <c r="F8" s="66">
        <f>1018446/10000</f>
        <v>101.8446</v>
      </c>
      <c r="G8" s="66"/>
      <c r="H8" s="66">
        <f>1018446/10000</f>
        <v>101.8446</v>
      </c>
      <c r="I8" s="66"/>
      <c r="J8" s="18">
        <v>10</v>
      </c>
      <c r="K8" s="19">
        <f>H8/F8</f>
        <v>1</v>
      </c>
      <c r="L8" s="31">
        <f>K8*10</f>
        <v>10</v>
      </c>
    </row>
    <row r="9" spans="1:12" ht="27.95" customHeight="1">
      <c r="A9" s="62"/>
      <c r="B9" s="62"/>
      <c r="C9" s="62" t="s">
        <v>19</v>
      </c>
      <c r="D9" s="62"/>
      <c r="E9" s="8">
        <f>1450000/10000</f>
        <v>145</v>
      </c>
      <c r="F9" s="66">
        <f>1018446/10000</f>
        <v>101.8446</v>
      </c>
      <c r="G9" s="66"/>
      <c r="H9" s="66">
        <f>1018446/10000</f>
        <v>101.8446</v>
      </c>
      <c r="I9" s="66"/>
      <c r="J9" s="20" t="s">
        <v>20</v>
      </c>
      <c r="K9" s="20"/>
      <c r="L9" s="6" t="s">
        <v>20</v>
      </c>
    </row>
    <row r="10" spans="1:12" ht="23.45" customHeight="1">
      <c r="A10" s="62"/>
      <c r="B10" s="62"/>
      <c r="C10" s="62" t="s">
        <v>21</v>
      </c>
      <c r="D10" s="62"/>
      <c r="E10" s="6"/>
      <c r="F10" s="66"/>
      <c r="G10" s="66"/>
      <c r="H10" s="66"/>
      <c r="I10" s="66"/>
      <c r="J10" s="20" t="s">
        <v>20</v>
      </c>
      <c r="K10" s="20"/>
      <c r="L10" s="6" t="s">
        <v>20</v>
      </c>
    </row>
    <row r="11" spans="1:12" ht="23.45" customHeight="1">
      <c r="A11" s="62"/>
      <c r="B11" s="62"/>
      <c r="C11" s="62" t="s">
        <v>22</v>
      </c>
      <c r="D11" s="62"/>
      <c r="E11" s="6"/>
      <c r="F11" s="66"/>
      <c r="G11" s="66"/>
      <c r="H11" s="66"/>
      <c r="I11" s="66"/>
      <c r="J11" s="20" t="s">
        <v>20</v>
      </c>
      <c r="K11" s="20"/>
      <c r="L11" s="6" t="s">
        <v>20</v>
      </c>
    </row>
    <row r="12" spans="1:12" ht="23.45" customHeight="1">
      <c r="A12" s="62" t="s">
        <v>23</v>
      </c>
      <c r="B12" s="62" t="s">
        <v>24</v>
      </c>
      <c r="C12" s="62"/>
      <c r="D12" s="62"/>
      <c r="E12" s="62"/>
      <c r="F12" s="62"/>
      <c r="G12" s="62"/>
      <c r="H12" s="62" t="s">
        <v>25</v>
      </c>
      <c r="I12" s="62"/>
      <c r="J12" s="62"/>
      <c r="K12" s="62"/>
      <c r="L12" s="62"/>
    </row>
    <row r="13" spans="1:12" ht="55.5" customHeight="1">
      <c r="A13" s="62"/>
      <c r="B13" s="63" t="s">
        <v>26</v>
      </c>
      <c r="C13" s="64"/>
      <c r="D13" s="64"/>
      <c r="E13" s="64"/>
      <c r="F13" s="64"/>
      <c r="G13" s="64"/>
      <c r="H13" s="63" t="s">
        <v>205</v>
      </c>
      <c r="I13" s="64"/>
      <c r="J13" s="64"/>
      <c r="K13" s="64"/>
      <c r="L13" s="64"/>
    </row>
    <row r="14" spans="1:12" ht="23.45" customHeight="1">
      <c r="A14" s="67" t="s">
        <v>27</v>
      </c>
      <c r="B14" s="62" t="s">
        <v>28</v>
      </c>
      <c r="C14" s="62" t="s">
        <v>29</v>
      </c>
      <c r="D14" s="62" t="s">
        <v>30</v>
      </c>
      <c r="E14" s="62"/>
      <c r="F14" s="62"/>
      <c r="G14" s="4" t="s">
        <v>31</v>
      </c>
      <c r="H14" s="4" t="s">
        <v>32</v>
      </c>
      <c r="I14" s="62" t="s">
        <v>15</v>
      </c>
      <c r="J14" s="62"/>
      <c r="K14" s="83" t="s">
        <v>17</v>
      </c>
      <c r="L14" s="67" t="s">
        <v>33</v>
      </c>
    </row>
    <row r="15" spans="1:12" ht="23.45" customHeight="1">
      <c r="A15" s="62"/>
      <c r="B15" s="62"/>
      <c r="C15" s="62"/>
      <c r="D15" s="62"/>
      <c r="E15" s="62"/>
      <c r="F15" s="62"/>
      <c r="G15" s="4" t="s">
        <v>34</v>
      </c>
      <c r="H15" s="4" t="s">
        <v>35</v>
      </c>
      <c r="I15" s="83"/>
      <c r="J15" s="83"/>
      <c r="K15" s="85"/>
      <c r="L15" s="62"/>
    </row>
    <row r="16" spans="1:12" s="25" customFormat="1" ht="40.5" customHeight="1">
      <c r="A16" s="62"/>
      <c r="B16" s="67" t="s">
        <v>36</v>
      </c>
      <c r="C16" s="67" t="s">
        <v>37</v>
      </c>
      <c r="D16" s="74" t="s">
        <v>73</v>
      </c>
      <c r="E16" s="74"/>
      <c r="F16" s="74"/>
      <c r="G16" s="5" t="s">
        <v>74</v>
      </c>
      <c r="H16" s="20" t="s">
        <v>206</v>
      </c>
      <c r="I16" s="87">
        <v>2</v>
      </c>
      <c r="J16" s="95"/>
      <c r="K16" s="36">
        <v>2</v>
      </c>
      <c r="L16" s="37"/>
    </row>
    <row r="17" spans="1:14" ht="40.5" customHeight="1">
      <c r="A17" s="62"/>
      <c r="B17" s="62"/>
      <c r="C17" s="62"/>
      <c r="D17" s="74" t="s">
        <v>76</v>
      </c>
      <c r="E17" s="74"/>
      <c r="F17" s="74"/>
      <c r="G17" s="5" t="s">
        <v>77</v>
      </c>
      <c r="H17" s="20" t="s">
        <v>78</v>
      </c>
      <c r="I17" s="87">
        <v>2</v>
      </c>
      <c r="J17" s="95"/>
      <c r="K17" s="36">
        <v>2</v>
      </c>
      <c r="L17" s="37"/>
    </row>
    <row r="18" spans="1:14" s="25" customFormat="1" ht="40.5" customHeight="1">
      <c r="A18" s="62"/>
      <c r="B18" s="62"/>
      <c r="C18" s="62"/>
      <c r="D18" s="74" t="s">
        <v>79</v>
      </c>
      <c r="E18" s="74"/>
      <c r="F18" s="74"/>
      <c r="G18" s="5" t="s">
        <v>80</v>
      </c>
      <c r="H18" s="20" t="s">
        <v>207</v>
      </c>
      <c r="I18" s="87">
        <v>2</v>
      </c>
      <c r="J18" s="95"/>
      <c r="K18" s="36">
        <v>2</v>
      </c>
      <c r="L18" s="37"/>
    </row>
    <row r="19" spans="1:14" ht="40.5" customHeight="1">
      <c r="A19" s="62"/>
      <c r="B19" s="62"/>
      <c r="C19" s="62"/>
      <c r="D19" s="74" t="s">
        <v>82</v>
      </c>
      <c r="E19" s="74"/>
      <c r="F19" s="74"/>
      <c r="G19" s="5" t="s">
        <v>83</v>
      </c>
      <c r="H19" s="20" t="s">
        <v>208</v>
      </c>
      <c r="I19" s="87">
        <v>2</v>
      </c>
      <c r="J19" s="95"/>
      <c r="K19" s="36">
        <v>2</v>
      </c>
      <c r="L19" s="37"/>
    </row>
    <row r="20" spans="1:14" ht="40.5" customHeight="1">
      <c r="A20" s="62"/>
      <c r="B20" s="62"/>
      <c r="C20" s="62"/>
      <c r="D20" s="74" t="s">
        <v>85</v>
      </c>
      <c r="E20" s="74"/>
      <c r="F20" s="74"/>
      <c r="G20" s="5" t="s">
        <v>86</v>
      </c>
      <c r="H20" s="34" t="s">
        <v>209</v>
      </c>
      <c r="I20" s="87">
        <v>2</v>
      </c>
      <c r="J20" s="95"/>
      <c r="K20" s="36">
        <v>1.47</v>
      </c>
      <c r="L20" s="37" t="s">
        <v>210</v>
      </c>
      <c r="M20" s="25">
        <f>110/150</f>
        <v>0.73333333333333295</v>
      </c>
      <c r="N20" s="25">
        <f>K20*M20</f>
        <v>1.0780000000000001</v>
      </c>
    </row>
    <row r="21" spans="1:14" s="25" customFormat="1" ht="40.5" customHeight="1">
      <c r="A21" s="62"/>
      <c r="B21" s="62"/>
      <c r="C21" s="67" t="s">
        <v>95</v>
      </c>
      <c r="D21" s="74" t="s">
        <v>107</v>
      </c>
      <c r="E21" s="74"/>
      <c r="F21" s="74"/>
      <c r="G21" s="14">
        <v>1</v>
      </c>
      <c r="H21" s="35">
        <v>1</v>
      </c>
      <c r="I21" s="87">
        <v>10</v>
      </c>
      <c r="J21" s="95"/>
      <c r="K21" s="36">
        <v>10</v>
      </c>
      <c r="L21" s="37"/>
    </row>
    <row r="22" spans="1:14" s="25" customFormat="1" ht="40.5" customHeight="1">
      <c r="A22" s="62"/>
      <c r="B22" s="62"/>
      <c r="C22" s="62"/>
      <c r="D22" s="74" t="s">
        <v>108</v>
      </c>
      <c r="E22" s="74"/>
      <c r="F22" s="74"/>
      <c r="G22" s="14">
        <v>1</v>
      </c>
      <c r="H22" s="35">
        <v>1</v>
      </c>
      <c r="I22" s="87">
        <v>10</v>
      </c>
      <c r="J22" s="95"/>
      <c r="K22" s="36">
        <v>10</v>
      </c>
      <c r="L22" s="37"/>
    </row>
    <row r="23" spans="1:14" ht="40.5" customHeight="1">
      <c r="A23" s="62"/>
      <c r="B23" s="62"/>
      <c r="C23" s="67" t="s">
        <v>113</v>
      </c>
      <c r="D23" s="74" t="s">
        <v>114</v>
      </c>
      <c r="E23" s="74"/>
      <c r="F23" s="74"/>
      <c r="G23" s="6" t="s">
        <v>115</v>
      </c>
      <c r="H23" s="20" t="s">
        <v>115</v>
      </c>
      <c r="I23" s="87">
        <v>5</v>
      </c>
      <c r="J23" s="95"/>
      <c r="K23" s="38">
        <v>5</v>
      </c>
      <c r="L23" s="39"/>
    </row>
    <row r="24" spans="1:14" ht="40.5" customHeight="1">
      <c r="A24" s="62"/>
      <c r="B24" s="62"/>
      <c r="C24" s="62"/>
      <c r="D24" s="74" t="s">
        <v>116</v>
      </c>
      <c r="E24" s="74"/>
      <c r="F24" s="74"/>
      <c r="G24" s="6" t="s">
        <v>117</v>
      </c>
      <c r="H24" s="20" t="s">
        <v>117</v>
      </c>
      <c r="I24" s="87">
        <v>10</v>
      </c>
      <c r="J24" s="95"/>
      <c r="K24" s="36">
        <v>10</v>
      </c>
      <c r="L24" s="37"/>
    </row>
    <row r="25" spans="1:14" ht="40.5" customHeight="1">
      <c r="A25" s="62"/>
      <c r="B25" s="62"/>
      <c r="C25" s="7" t="s">
        <v>127</v>
      </c>
      <c r="D25" s="74" t="s">
        <v>139</v>
      </c>
      <c r="E25" s="74"/>
      <c r="F25" s="74"/>
      <c r="G25" s="5" t="s">
        <v>140</v>
      </c>
      <c r="H25" s="34" t="s">
        <v>211</v>
      </c>
      <c r="I25" s="87">
        <v>5</v>
      </c>
      <c r="J25" s="95"/>
      <c r="K25" s="36">
        <v>5</v>
      </c>
      <c r="L25" s="37"/>
    </row>
    <row r="26" spans="1:14" ht="40.5" customHeight="1">
      <c r="A26" s="62"/>
      <c r="B26" s="96" t="s">
        <v>148</v>
      </c>
      <c r="C26" s="96" t="s">
        <v>149</v>
      </c>
      <c r="D26" s="74" t="s">
        <v>157</v>
      </c>
      <c r="E26" s="74"/>
      <c r="F26" s="74"/>
      <c r="G26" s="6" t="s">
        <v>158</v>
      </c>
      <c r="H26" s="20" t="s">
        <v>158</v>
      </c>
      <c r="I26" s="87">
        <v>15</v>
      </c>
      <c r="J26" s="95"/>
      <c r="K26" s="36">
        <v>15</v>
      </c>
      <c r="L26" s="37"/>
    </row>
    <row r="27" spans="1:14" ht="40.5" customHeight="1">
      <c r="A27" s="62"/>
      <c r="B27" s="85"/>
      <c r="C27" s="97"/>
      <c r="D27" s="74" t="s">
        <v>159</v>
      </c>
      <c r="E27" s="74"/>
      <c r="F27" s="74"/>
      <c r="G27" s="6" t="s">
        <v>160</v>
      </c>
      <c r="H27" s="34" t="s">
        <v>212</v>
      </c>
      <c r="I27" s="87">
        <v>15</v>
      </c>
      <c r="J27" s="95"/>
      <c r="K27" s="36">
        <v>15</v>
      </c>
      <c r="L27" s="37"/>
    </row>
    <row r="28" spans="1:14" ht="40.5" customHeight="1">
      <c r="A28" s="62"/>
      <c r="B28" s="7" t="s">
        <v>167</v>
      </c>
      <c r="C28" s="16" t="s">
        <v>168</v>
      </c>
      <c r="D28" s="74" t="s">
        <v>177</v>
      </c>
      <c r="E28" s="74"/>
      <c r="F28" s="74"/>
      <c r="G28" s="6" t="s">
        <v>102</v>
      </c>
      <c r="H28" s="20" t="s">
        <v>102</v>
      </c>
      <c r="I28" s="87">
        <v>10</v>
      </c>
      <c r="J28" s="95"/>
      <c r="K28" s="36">
        <v>10</v>
      </c>
      <c r="L28" s="40"/>
    </row>
    <row r="29" spans="1:14" ht="23.45" customHeight="1">
      <c r="A29" s="62" t="s">
        <v>179</v>
      </c>
      <c r="B29" s="62"/>
      <c r="C29" s="62"/>
      <c r="D29" s="62"/>
      <c r="E29" s="62"/>
      <c r="F29" s="62"/>
      <c r="G29" s="62"/>
      <c r="H29" s="89"/>
      <c r="I29" s="90">
        <v>100</v>
      </c>
      <c r="J29" s="95"/>
      <c r="K29" s="41">
        <v>99.47</v>
      </c>
      <c r="L29" s="42"/>
    </row>
    <row r="30" spans="1:14" ht="23.45" customHeight="1">
      <c r="A30" s="91" t="s">
        <v>213</v>
      </c>
      <c r="B30" s="92"/>
      <c r="C30" s="92"/>
      <c r="D30" s="92"/>
      <c r="E30" s="92"/>
      <c r="F30" s="92"/>
      <c r="G30" s="92"/>
      <c r="H30" s="92"/>
      <c r="I30" s="92"/>
      <c r="J30" s="92"/>
      <c r="K30" s="92"/>
      <c r="L30" s="92"/>
    </row>
    <row r="31" spans="1:14" ht="23.45" customHeight="1">
      <c r="A31" s="80" t="s">
        <v>181</v>
      </c>
      <c r="B31" s="80"/>
      <c r="C31" s="80"/>
      <c r="D31" s="80"/>
      <c r="E31" s="80"/>
      <c r="F31" s="80"/>
      <c r="G31" s="80"/>
      <c r="H31" s="80"/>
      <c r="I31" s="80"/>
      <c r="J31" s="80"/>
      <c r="K31" s="80"/>
      <c r="L31" s="80"/>
    </row>
    <row r="32" spans="1:14" ht="23.45" customHeight="1">
      <c r="A32" s="80"/>
      <c r="B32" s="80"/>
      <c r="C32" s="80"/>
      <c r="D32" s="80"/>
      <c r="E32" s="80"/>
      <c r="F32" s="80"/>
      <c r="G32" s="80"/>
      <c r="H32" s="80"/>
      <c r="I32" s="80"/>
      <c r="J32" s="80"/>
      <c r="K32" s="80"/>
      <c r="L32" s="80"/>
    </row>
    <row r="33" spans="1:12" ht="23.45" customHeight="1">
      <c r="A33" s="80"/>
      <c r="B33" s="80"/>
      <c r="C33" s="80"/>
      <c r="D33" s="80"/>
      <c r="E33" s="80"/>
      <c r="F33" s="80"/>
      <c r="G33" s="80"/>
      <c r="H33" s="80"/>
      <c r="I33" s="80"/>
      <c r="J33" s="80"/>
      <c r="K33" s="80"/>
      <c r="L33" s="80"/>
    </row>
    <row r="34" spans="1:12" ht="23.45" customHeight="1">
      <c r="A34" s="80"/>
      <c r="B34" s="80"/>
      <c r="C34" s="80"/>
      <c r="D34" s="80"/>
      <c r="E34" s="80"/>
      <c r="F34" s="80"/>
      <c r="G34" s="80"/>
      <c r="H34" s="80"/>
      <c r="I34" s="80"/>
      <c r="J34" s="80"/>
      <c r="K34" s="80"/>
      <c r="L34" s="80"/>
    </row>
    <row r="35" spans="1:12" ht="23.45" customHeight="1">
      <c r="A35" s="80"/>
      <c r="B35" s="80"/>
      <c r="C35" s="80"/>
      <c r="D35" s="80"/>
      <c r="E35" s="80"/>
      <c r="F35" s="80"/>
      <c r="G35" s="80"/>
      <c r="H35" s="80"/>
      <c r="I35" s="80"/>
      <c r="J35" s="80"/>
      <c r="K35" s="80"/>
      <c r="L35" s="80"/>
    </row>
    <row r="36" spans="1:12" ht="23.45" customHeight="1">
      <c r="A36" s="80"/>
      <c r="B36" s="80"/>
      <c r="C36" s="80"/>
      <c r="D36" s="80"/>
      <c r="E36" s="80"/>
      <c r="F36" s="80"/>
      <c r="G36" s="80"/>
      <c r="H36" s="80"/>
      <c r="I36" s="80"/>
      <c r="J36" s="80"/>
      <c r="K36" s="80"/>
      <c r="L36" s="80"/>
    </row>
    <row r="37" spans="1:12" ht="23.45" customHeight="1">
      <c r="A37" s="80"/>
      <c r="B37" s="80"/>
      <c r="C37" s="80"/>
      <c r="D37" s="80"/>
      <c r="E37" s="80"/>
      <c r="F37" s="80"/>
      <c r="G37" s="80"/>
      <c r="H37" s="80"/>
      <c r="I37" s="80"/>
      <c r="J37" s="80"/>
      <c r="K37" s="80"/>
      <c r="L37" s="80"/>
    </row>
    <row r="38" spans="1:12" ht="23.45" customHeight="1">
      <c r="A38" s="80"/>
      <c r="B38" s="80"/>
      <c r="C38" s="80"/>
      <c r="D38" s="80"/>
      <c r="E38" s="80"/>
      <c r="F38" s="80"/>
      <c r="G38" s="80"/>
      <c r="H38" s="80"/>
      <c r="I38" s="80"/>
      <c r="J38" s="80"/>
      <c r="K38" s="80"/>
      <c r="L38" s="80"/>
    </row>
    <row r="39" spans="1:12" ht="23.45" customHeight="1">
      <c r="A39" s="80"/>
      <c r="B39" s="80"/>
      <c r="C39" s="80"/>
      <c r="D39" s="80"/>
      <c r="E39" s="80"/>
      <c r="F39" s="80"/>
      <c r="G39" s="80"/>
      <c r="H39" s="80"/>
      <c r="I39" s="80"/>
      <c r="J39" s="80"/>
      <c r="K39" s="80"/>
      <c r="L39" s="80"/>
    </row>
    <row r="40" spans="1:12" ht="23.45" customHeight="1">
      <c r="A40" s="80"/>
      <c r="B40" s="80"/>
      <c r="C40" s="80"/>
      <c r="D40" s="80"/>
      <c r="E40" s="80"/>
      <c r="F40" s="80"/>
      <c r="G40" s="80"/>
      <c r="H40" s="80"/>
      <c r="I40" s="80"/>
      <c r="J40" s="80"/>
      <c r="K40" s="80"/>
      <c r="L40" s="80"/>
    </row>
    <row r="41" spans="1:12" ht="23.45" customHeight="1">
      <c r="A41" s="80"/>
      <c r="B41" s="80"/>
      <c r="C41" s="80"/>
      <c r="D41" s="80"/>
      <c r="E41" s="80"/>
      <c r="F41" s="80"/>
      <c r="G41" s="80"/>
      <c r="H41" s="80"/>
      <c r="I41" s="80"/>
      <c r="J41" s="80"/>
      <c r="K41" s="80"/>
      <c r="L41" s="80"/>
    </row>
  </sheetData>
  <mergeCells count="77">
    <mergeCell ref="A31:L41"/>
    <mergeCell ref="A30:L30"/>
    <mergeCell ref="A12:A13"/>
    <mergeCell ref="A14:A28"/>
    <mergeCell ref="B14:B15"/>
    <mergeCell ref="B16:B25"/>
    <mergeCell ref="B26:B27"/>
    <mergeCell ref="C14:C15"/>
    <mergeCell ref="C16:C20"/>
    <mergeCell ref="C21:C22"/>
    <mergeCell ref="C23:C24"/>
    <mergeCell ref="C26:C27"/>
    <mergeCell ref="K14:K15"/>
    <mergeCell ref="L14:L15"/>
    <mergeCell ref="D14:F15"/>
    <mergeCell ref="I14:J15"/>
    <mergeCell ref="D27:F27"/>
    <mergeCell ref="I27:J27"/>
    <mergeCell ref="D28:F28"/>
    <mergeCell ref="I28:J28"/>
    <mergeCell ref="A29:H29"/>
    <mergeCell ref="I29:J29"/>
    <mergeCell ref="D24:F24"/>
    <mergeCell ref="I24:J24"/>
    <mergeCell ref="D25:F25"/>
    <mergeCell ref="I25:J25"/>
    <mergeCell ref="D26:F26"/>
    <mergeCell ref="I26:J26"/>
    <mergeCell ref="D21:F21"/>
    <mergeCell ref="I21:J21"/>
    <mergeCell ref="D22:F22"/>
    <mergeCell ref="I22:J22"/>
    <mergeCell ref="D23:F23"/>
    <mergeCell ref="I23:J23"/>
    <mergeCell ref="D18:F18"/>
    <mergeCell ref="I18:J18"/>
    <mergeCell ref="D19:F19"/>
    <mergeCell ref="I19:J19"/>
    <mergeCell ref="D20:F20"/>
    <mergeCell ref="I20:J20"/>
    <mergeCell ref="B13:G13"/>
    <mergeCell ref="H13:L13"/>
    <mergeCell ref="D16:F16"/>
    <mergeCell ref="I16:J16"/>
    <mergeCell ref="D17:F17"/>
    <mergeCell ref="I17:J17"/>
    <mergeCell ref="C11:D11"/>
    <mergeCell ref="F11:G11"/>
    <mergeCell ref="H11:I11"/>
    <mergeCell ref="B12:G12"/>
    <mergeCell ref="H12:L12"/>
    <mergeCell ref="A7:B11"/>
    <mergeCell ref="C9:D9"/>
    <mergeCell ref="F9:G9"/>
    <mergeCell ref="H9:I9"/>
    <mergeCell ref="C10:D10"/>
    <mergeCell ref="F10:G10"/>
    <mergeCell ref="H10:I10"/>
    <mergeCell ref="C7:D7"/>
    <mergeCell ref="F7:G7"/>
    <mergeCell ref="H7:I7"/>
    <mergeCell ref="C8:D8"/>
    <mergeCell ref="F8:G8"/>
    <mergeCell ref="H8:I8"/>
    <mergeCell ref="A5:B5"/>
    <mergeCell ref="C5:G5"/>
    <mergeCell ref="H5:I5"/>
    <mergeCell ref="J5:L5"/>
    <mergeCell ref="A6:B6"/>
    <mergeCell ref="C6:G6"/>
    <mergeCell ref="H6:I6"/>
    <mergeCell ref="J6:L6"/>
    <mergeCell ref="A1:L1"/>
    <mergeCell ref="A2:L2"/>
    <mergeCell ref="A3:L3"/>
    <mergeCell ref="A4:B4"/>
    <mergeCell ref="C4:L4"/>
  </mergeCells>
  <phoneticPr fontId="16" type="noConversion"/>
  <pageMargins left="0.69930555555555596" right="0.69930555555555596" top="0.75" bottom="0.75" header="0.3" footer="0.3"/>
  <pageSetup paperSize="9" scale="69" orientation="portrait"/>
</worksheet>
</file>

<file path=xl/worksheets/sheet7.xml><?xml version="1.0" encoding="utf-8"?>
<worksheet xmlns="http://schemas.openxmlformats.org/spreadsheetml/2006/main" xmlns:r="http://schemas.openxmlformats.org/officeDocument/2006/relationships">
  <sheetPr>
    <outlinePr summaryBelow="0" summaryRight="0"/>
    <pageSetUpPr fitToPage="1"/>
  </sheetPr>
  <dimension ref="A1:AN35"/>
  <sheetViews>
    <sheetView tabSelected="1" topLeftCell="A21" workbookViewId="0">
      <selection activeCell="J8" activeCellId="1" sqref="K16:K22 J8"/>
    </sheetView>
  </sheetViews>
  <sheetFormatPr defaultColWidth="9" defaultRowHeight="23.45" customHeight="1"/>
  <cols>
    <col min="1" max="1" width="4.375" style="25" customWidth="1"/>
    <col min="2" max="2" width="8.125" style="25" customWidth="1"/>
    <col min="3" max="3" width="8.5" style="25" customWidth="1"/>
    <col min="4" max="4" width="8" style="25" customWidth="1"/>
    <col min="5" max="5" width="13.875" style="25" customWidth="1"/>
    <col min="6" max="6" width="2.125" style="25" customWidth="1"/>
    <col min="7" max="7" width="14.5" style="25" customWidth="1"/>
    <col min="8" max="8" width="15.125" style="25" customWidth="1"/>
    <col min="9" max="9" width="1.375" style="25" customWidth="1"/>
    <col min="10" max="10" width="5.5" style="25" customWidth="1"/>
    <col min="11" max="11" width="6.625" style="25" customWidth="1"/>
    <col min="12" max="12" width="18.375" style="25" customWidth="1"/>
    <col min="13" max="13" width="9" style="25" hidden="1" customWidth="1"/>
    <col min="14" max="40" width="9" style="25"/>
    <col min="41" max="16384" width="9" style="26"/>
  </cols>
  <sheetData>
    <row r="1" spans="1:12" ht="23.45" customHeight="1">
      <c r="A1" s="94" t="s">
        <v>0</v>
      </c>
      <c r="B1" s="94"/>
      <c r="C1" s="94"/>
      <c r="D1" s="94"/>
      <c r="E1" s="94"/>
      <c r="F1" s="94"/>
      <c r="G1" s="94"/>
      <c r="H1" s="94"/>
      <c r="I1" s="94"/>
      <c r="J1" s="94"/>
      <c r="K1" s="94"/>
      <c r="L1" s="94"/>
    </row>
    <row r="2" spans="1:12" ht="23.45" customHeight="1">
      <c r="A2" s="60" t="s">
        <v>1</v>
      </c>
      <c r="B2" s="60"/>
      <c r="C2" s="60"/>
      <c r="D2" s="60"/>
      <c r="E2" s="60"/>
      <c r="F2" s="60"/>
      <c r="G2" s="60"/>
      <c r="H2" s="60"/>
      <c r="I2" s="60"/>
      <c r="J2" s="60"/>
      <c r="K2" s="60"/>
      <c r="L2" s="60"/>
    </row>
    <row r="3" spans="1:12" ht="23.45" customHeight="1">
      <c r="A3" s="86" t="s">
        <v>2</v>
      </c>
      <c r="B3" s="86"/>
      <c r="C3" s="86"/>
      <c r="D3" s="86"/>
      <c r="E3" s="86"/>
      <c r="F3" s="86"/>
      <c r="G3" s="86"/>
      <c r="H3" s="86"/>
      <c r="I3" s="86"/>
      <c r="J3" s="86"/>
      <c r="K3" s="86"/>
      <c r="L3" s="86"/>
    </row>
    <row r="4" spans="1:12" ht="23.45" customHeight="1">
      <c r="A4" s="62" t="s">
        <v>3</v>
      </c>
      <c r="B4" s="62"/>
      <c r="C4" s="63" t="s">
        <v>214</v>
      </c>
      <c r="D4" s="64"/>
      <c r="E4" s="64"/>
      <c r="F4" s="64"/>
      <c r="G4" s="64"/>
      <c r="H4" s="64"/>
      <c r="I4" s="64"/>
      <c r="J4" s="64"/>
      <c r="K4" s="64"/>
      <c r="L4" s="64"/>
    </row>
    <row r="5" spans="1:12" ht="23.45" customHeight="1">
      <c r="A5" s="62" t="s">
        <v>5</v>
      </c>
      <c r="B5" s="62"/>
      <c r="C5" s="63" t="s">
        <v>8</v>
      </c>
      <c r="D5" s="64"/>
      <c r="E5" s="64"/>
      <c r="F5" s="64"/>
      <c r="G5" s="64"/>
      <c r="H5" s="89" t="s">
        <v>7</v>
      </c>
      <c r="I5" s="98"/>
      <c r="J5" s="63" t="s">
        <v>8</v>
      </c>
      <c r="K5" s="64"/>
      <c r="L5" s="64"/>
    </row>
    <row r="6" spans="1:12" ht="23.45" customHeight="1">
      <c r="A6" s="62" t="s">
        <v>9</v>
      </c>
      <c r="B6" s="62"/>
      <c r="C6" s="63" t="s">
        <v>215</v>
      </c>
      <c r="D6" s="64"/>
      <c r="E6" s="64"/>
      <c r="F6" s="64"/>
      <c r="G6" s="64"/>
      <c r="H6" s="89" t="s">
        <v>10</v>
      </c>
      <c r="I6" s="98"/>
      <c r="J6" s="64">
        <v>84409565</v>
      </c>
      <c r="K6" s="64"/>
      <c r="L6" s="64"/>
    </row>
    <row r="7" spans="1:12" ht="23.45" customHeight="1">
      <c r="A7" s="67" t="s">
        <v>11</v>
      </c>
      <c r="B7" s="62"/>
      <c r="C7" s="62"/>
      <c r="D7" s="62"/>
      <c r="E7" s="4" t="s">
        <v>12</v>
      </c>
      <c r="F7" s="62" t="s">
        <v>13</v>
      </c>
      <c r="G7" s="62"/>
      <c r="H7" s="89" t="s">
        <v>14</v>
      </c>
      <c r="I7" s="98"/>
      <c r="J7" s="18" t="s">
        <v>15</v>
      </c>
      <c r="K7" s="18" t="s">
        <v>16</v>
      </c>
      <c r="L7" s="4" t="s">
        <v>17</v>
      </c>
    </row>
    <row r="8" spans="1:12" ht="23.45" customHeight="1">
      <c r="A8" s="62"/>
      <c r="B8" s="62"/>
      <c r="C8" s="65" t="s">
        <v>18</v>
      </c>
      <c r="D8" s="65"/>
      <c r="E8" s="8">
        <f>1330000/10000</f>
        <v>133</v>
      </c>
      <c r="F8" s="66">
        <v>114</v>
      </c>
      <c r="G8" s="66"/>
      <c r="H8" s="99">
        <v>114</v>
      </c>
      <c r="I8" s="100"/>
      <c r="J8" s="18">
        <v>10</v>
      </c>
      <c r="K8" s="19">
        <f>H8/F8</f>
        <v>1</v>
      </c>
      <c r="L8" s="8">
        <f>K8*10</f>
        <v>10</v>
      </c>
    </row>
    <row r="9" spans="1:12" ht="27.95" customHeight="1">
      <c r="A9" s="62"/>
      <c r="B9" s="62"/>
      <c r="C9" s="62" t="s">
        <v>19</v>
      </c>
      <c r="D9" s="62"/>
      <c r="E9" s="8">
        <f>1330000/10000</f>
        <v>133</v>
      </c>
      <c r="F9" s="66">
        <v>114</v>
      </c>
      <c r="G9" s="66"/>
      <c r="H9" s="99">
        <v>114</v>
      </c>
      <c r="I9" s="100"/>
      <c r="J9" s="20" t="s">
        <v>20</v>
      </c>
      <c r="K9" s="20"/>
      <c r="L9" s="6" t="s">
        <v>20</v>
      </c>
    </row>
    <row r="10" spans="1:12" ht="23.45" customHeight="1">
      <c r="A10" s="62"/>
      <c r="B10" s="62"/>
      <c r="C10" s="62" t="s">
        <v>21</v>
      </c>
      <c r="D10" s="62"/>
      <c r="E10" s="6"/>
      <c r="F10" s="66"/>
      <c r="G10" s="66"/>
      <c r="H10" s="99"/>
      <c r="I10" s="100"/>
      <c r="J10" s="20" t="s">
        <v>20</v>
      </c>
      <c r="K10" s="20"/>
      <c r="L10" s="6" t="s">
        <v>20</v>
      </c>
    </row>
    <row r="11" spans="1:12" ht="23.45" customHeight="1">
      <c r="A11" s="62"/>
      <c r="B11" s="62"/>
      <c r="C11" s="62" t="s">
        <v>22</v>
      </c>
      <c r="D11" s="62"/>
      <c r="E11" s="6"/>
      <c r="F11" s="66"/>
      <c r="G11" s="66"/>
      <c r="H11" s="99"/>
      <c r="I11" s="100"/>
      <c r="J11" s="20" t="s">
        <v>20</v>
      </c>
      <c r="K11" s="20"/>
      <c r="L11" s="6" t="s">
        <v>20</v>
      </c>
    </row>
    <row r="12" spans="1:12" ht="23.45" customHeight="1">
      <c r="A12" s="62" t="s">
        <v>23</v>
      </c>
      <c r="B12" s="62" t="s">
        <v>24</v>
      </c>
      <c r="C12" s="62"/>
      <c r="D12" s="62"/>
      <c r="E12" s="62"/>
      <c r="F12" s="62"/>
      <c r="G12" s="62"/>
      <c r="H12" s="62" t="s">
        <v>25</v>
      </c>
      <c r="I12" s="62"/>
      <c r="J12" s="62"/>
      <c r="K12" s="62"/>
      <c r="L12" s="62"/>
    </row>
    <row r="13" spans="1:12" ht="279.60000000000002" customHeight="1">
      <c r="A13" s="62"/>
      <c r="B13" s="63" t="s">
        <v>216</v>
      </c>
      <c r="C13" s="64"/>
      <c r="D13" s="64"/>
      <c r="E13" s="64"/>
      <c r="F13" s="64"/>
      <c r="G13" s="64"/>
      <c r="H13" s="63" t="s">
        <v>217</v>
      </c>
      <c r="I13" s="64"/>
      <c r="J13" s="64"/>
      <c r="K13" s="64"/>
      <c r="L13" s="64"/>
    </row>
    <row r="14" spans="1:12" ht="23.45" customHeight="1">
      <c r="A14" s="67" t="s">
        <v>27</v>
      </c>
      <c r="B14" s="62" t="s">
        <v>28</v>
      </c>
      <c r="C14" s="62" t="s">
        <v>29</v>
      </c>
      <c r="D14" s="62" t="s">
        <v>30</v>
      </c>
      <c r="E14" s="62"/>
      <c r="F14" s="62"/>
      <c r="G14" s="4" t="s">
        <v>31</v>
      </c>
      <c r="H14" s="4" t="s">
        <v>32</v>
      </c>
      <c r="I14" s="62" t="s">
        <v>15</v>
      </c>
      <c r="J14" s="62"/>
      <c r="K14" s="83" t="s">
        <v>17</v>
      </c>
      <c r="L14" s="67" t="s">
        <v>33</v>
      </c>
    </row>
    <row r="15" spans="1:12" ht="23.45" customHeight="1">
      <c r="A15" s="62"/>
      <c r="B15" s="62"/>
      <c r="C15" s="62"/>
      <c r="D15" s="62"/>
      <c r="E15" s="62"/>
      <c r="F15" s="62"/>
      <c r="G15" s="4" t="s">
        <v>34</v>
      </c>
      <c r="H15" s="4" t="s">
        <v>35</v>
      </c>
      <c r="I15" s="62"/>
      <c r="J15" s="62"/>
      <c r="K15" s="85"/>
      <c r="L15" s="62"/>
    </row>
    <row r="16" spans="1:12" ht="40.5" customHeight="1">
      <c r="A16" s="62"/>
      <c r="B16" s="67" t="s">
        <v>36</v>
      </c>
      <c r="C16" s="13" t="s">
        <v>218</v>
      </c>
      <c r="D16" s="68" t="s">
        <v>88</v>
      </c>
      <c r="E16" s="69"/>
      <c r="F16" s="70"/>
      <c r="G16" s="5" t="s">
        <v>89</v>
      </c>
      <c r="H16" s="6" t="s">
        <v>90</v>
      </c>
      <c r="I16" s="71">
        <v>10</v>
      </c>
      <c r="J16" s="72"/>
      <c r="K16" s="6">
        <v>10</v>
      </c>
      <c r="L16" s="6"/>
    </row>
    <row r="17" spans="1:13" s="25" customFormat="1" ht="40.5" customHeight="1">
      <c r="A17" s="62"/>
      <c r="B17" s="62"/>
      <c r="C17" s="93" t="s">
        <v>95</v>
      </c>
      <c r="D17" s="68" t="s">
        <v>109</v>
      </c>
      <c r="E17" s="69"/>
      <c r="F17" s="70"/>
      <c r="G17" s="14">
        <v>1</v>
      </c>
      <c r="H17" s="14">
        <v>1</v>
      </c>
      <c r="I17" s="71">
        <v>10</v>
      </c>
      <c r="J17" s="72"/>
      <c r="K17" s="6">
        <v>10</v>
      </c>
      <c r="L17" s="6"/>
    </row>
    <row r="18" spans="1:13" s="25" customFormat="1" ht="40.5" customHeight="1">
      <c r="A18" s="62"/>
      <c r="B18" s="62"/>
      <c r="C18" s="84"/>
      <c r="D18" s="68" t="s">
        <v>110</v>
      </c>
      <c r="E18" s="69"/>
      <c r="F18" s="70"/>
      <c r="G18" s="6" t="s">
        <v>111</v>
      </c>
      <c r="H18" s="6" t="s">
        <v>111</v>
      </c>
      <c r="I18" s="71">
        <v>10</v>
      </c>
      <c r="J18" s="72"/>
      <c r="K18" s="6">
        <v>10</v>
      </c>
      <c r="L18" s="6"/>
    </row>
    <row r="19" spans="1:13" ht="40.5" customHeight="1">
      <c r="A19" s="62"/>
      <c r="B19" s="62"/>
      <c r="C19" s="33" t="s">
        <v>113</v>
      </c>
      <c r="D19" s="68" t="s">
        <v>114</v>
      </c>
      <c r="E19" s="69"/>
      <c r="F19" s="70"/>
      <c r="G19" s="15" t="s">
        <v>118</v>
      </c>
      <c r="H19" s="15" t="s">
        <v>118</v>
      </c>
      <c r="I19" s="71">
        <v>10</v>
      </c>
      <c r="J19" s="72"/>
      <c r="K19" s="6">
        <v>10</v>
      </c>
      <c r="L19" s="6"/>
    </row>
    <row r="20" spans="1:13" ht="40.5" customHeight="1">
      <c r="A20" s="62"/>
      <c r="B20" s="62"/>
      <c r="C20" s="33" t="s">
        <v>127</v>
      </c>
      <c r="D20" s="68" t="s">
        <v>141</v>
      </c>
      <c r="E20" s="69"/>
      <c r="F20" s="70"/>
      <c r="G20" s="5" t="s">
        <v>142</v>
      </c>
      <c r="H20" s="5" t="s">
        <v>142</v>
      </c>
      <c r="I20" s="71">
        <v>10</v>
      </c>
      <c r="J20" s="72"/>
      <c r="K20" s="6">
        <v>10</v>
      </c>
      <c r="L20" s="6"/>
    </row>
    <row r="21" spans="1:13" ht="40.5" customHeight="1">
      <c r="A21" s="62"/>
      <c r="B21" s="7" t="s">
        <v>148</v>
      </c>
      <c r="C21" s="4" t="s">
        <v>164</v>
      </c>
      <c r="D21" s="68" t="s">
        <v>165</v>
      </c>
      <c r="E21" s="69"/>
      <c r="F21" s="70"/>
      <c r="G21" s="6" t="s">
        <v>166</v>
      </c>
      <c r="H21" s="6" t="s">
        <v>166</v>
      </c>
      <c r="I21" s="71">
        <v>20</v>
      </c>
      <c r="J21" s="72"/>
      <c r="K21" s="21">
        <v>19</v>
      </c>
      <c r="L21" s="21"/>
      <c r="M21" s="25">
        <f>SUM(K21:K21)</f>
        <v>19</v>
      </c>
    </row>
    <row r="22" spans="1:13" ht="40.5" customHeight="1">
      <c r="A22" s="62"/>
      <c r="B22" s="7" t="s">
        <v>167</v>
      </c>
      <c r="C22" s="16" t="s">
        <v>168</v>
      </c>
      <c r="D22" s="68" t="s">
        <v>178</v>
      </c>
      <c r="E22" s="69"/>
      <c r="F22" s="70"/>
      <c r="G22" s="6" t="s">
        <v>102</v>
      </c>
      <c r="H22" s="6" t="s">
        <v>102</v>
      </c>
      <c r="I22" s="71">
        <v>20</v>
      </c>
      <c r="J22" s="72"/>
      <c r="K22" s="6">
        <v>16</v>
      </c>
      <c r="L22" s="17" t="s">
        <v>174</v>
      </c>
    </row>
    <row r="23" spans="1:13" ht="23.45" customHeight="1">
      <c r="A23" s="62" t="s">
        <v>179</v>
      </c>
      <c r="B23" s="62"/>
      <c r="C23" s="62"/>
      <c r="D23" s="62"/>
      <c r="E23" s="62"/>
      <c r="F23" s="62"/>
      <c r="G23" s="62"/>
      <c r="H23" s="62"/>
      <c r="I23" s="89">
        <f>SUM(I16:J22)+J8</f>
        <v>100</v>
      </c>
      <c r="J23" s="98"/>
      <c r="K23" s="23">
        <f>SUM(K16:K22)+L8</f>
        <v>95</v>
      </c>
      <c r="L23" s="27"/>
    </row>
    <row r="24" spans="1:13" ht="23.45" customHeight="1">
      <c r="A24" s="91" t="s">
        <v>219</v>
      </c>
      <c r="B24" s="92"/>
      <c r="C24" s="92"/>
      <c r="D24" s="92"/>
      <c r="E24" s="92"/>
      <c r="F24" s="92"/>
      <c r="G24" s="92"/>
      <c r="H24" s="92"/>
      <c r="I24" s="92"/>
      <c r="J24" s="92"/>
      <c r="K24" s="92"/>
      <c r="L24" s="92"/>
    </row>
    <row r="25" spans="1:13" ht="23.45" customHeight="1">
      <c r="A25" s="80" t="s">
        <v>181</v>
      </c>
      <c r="B25" s="80"/>
      <c r="C25" s="80"/>
      <c r="D25" s="80"/>
      <c r="E25" s="80"/>
      <c r="F25" s="80"/>
      <c r="G25" s="80"/>
      <c r="H25" s="80"/>
      <c r="I25" s="80"/>
      <c r="J25" s="80"/>
      <c r="K25" s="80"/>
      <c r="L25" s="80"/>
    </row>
    <row r="26" spans="1:13" ht="23.45" customHeight="1">
      <c r="A26" s="80"/>
      <c r="B26" s="80"/>
      <c r="C26" s="80"/>
      <c r="D26" s="80"/>
      <c r="E26" s="80"/>
      <c r="F26" s="80"/>
      <c r="G26" s="80"/>
      <c r="H26" s="80"/>
      <c r="I26" s="80"/>
      <c r="J26" s="80"/>
      <c r="K26" s="80"/>
      <c r="L26" s="80"/>
    </row>
    <row r="27" spans="1:13" ht="23.45" customHeight="1">
      <c r="A27" s="80"/>
      <c r="B27" s="80"/>
      <c r="C27" s="80"/>
      <c r="D27" s="80"/>
      <c r="E27" s="80"/>
      <c r="F27" s="80"/>
      <c r="G27" s="80"/>
      <c r="H27" s="80"/>
      <c r="I27" s="80"/>
      <c r="J27" s="80"/>
      <c r="K27" s="80"/>
      <c r="L27" s="80"/>
    </row>
    <row r="28" spans="1:13" ht="23.45" customHeight="1">
      <c r="A28" s="80"/>
      <c r="B28" s="80"/>
      <c r="C28" s="80"/>
      <c r="D28" s="80"/>
      <c r="E28" s="80"/>
      <c r="F28" s="80"/>
      <c r="G28" s="80"/>
      <c r="H28" s="80"/>
      <c r="I28" s="80"/>
      <c r="J28" s="80"/>
      <c r="K28" s="80"/>
      <c r="L28" s="80"/>
    </row>
    <row r="29" spans="1:13" ht="23.45" customHeight="1">
      <c r="A29" s="80"/>
      <c r="B29" s="80"/>
      <c r="C29" s="80"/>
      <c r="D29" s="80"/>
      <c r="E29" s="80"/>
      <c r="F29" s="80"/>
      <c r="G29" s="80"/>
      <c r="H29" s="80"/>
      <c r="I29" s="80"/>
      <c r="J29" s="80"/>
      <c r="K29" s="80"/>
      <c r="L29" s="80"/>
    </row>
    <row r="30" spans="1:13" ht="23.45" customHeight="1">
      <c r="A30" s="80"/>
      <c r="B30" s="80"/>
      <c r="C30" s="80"/>
      <c r="D30" s="80"/>
      <c r="E30" s="80"/>
      <c r="F30" s="80"/>
      <c r="G30" s="80"/>
      <c r="H30" s="80"/>
      <c r="I30" s="80"/>
      <c r="J30" s="80"/>
      <c r="K30" s="80"/>
      <c r="L30" s="80"/>
    </row>
    <row r="31" spans="1:13" ht="23.45" customHeight="1">
      <c r="A31" s="80"/>
      <c r="B31" s="80"/>
      <c r="C31" s="80"/>
      <c r="D31" s="80"/>
      <c r="E31" s="80"/>
      <c r="F31" s="80"/>
      <c r="G31" s="80"/>
      <c r="H31" s="80"/>
      <c r="I31" s="80"/>
      <c r="J31" s="80"/>
      <c r="K31" s="80"/>
      <c r="L31" s="80"/>
    </row>
    <row r="32" spans="1:13" ht="23.45" customHeight="1">
      <c r="A32" s="80"/>
      <c r="B32" s="80"/>
      <c r="C32" s="80"/>
      <c r="D32" s="80"/>
      <c r="E32" s="80"/>
      <c r="F32" s="80"/>
      <c r="G32" s="80"/>
      <c r="H32" s="80"/>
      <c r="I32" s="80"/>
      <c r="J32" s="80"/>
      <c r="K32" s="80"/>
      <c r="L32" s="80"/>
    </row>
    <row r="33" spans="1:12" ht="23.45" customHeight="1">
      <c r="A33" s="80"/>
      <c r="B33" s="80"/>
      <c r="C33" s="80"/>
      <c r="D33" s="80"/>
      <c r="E33" s="80"/>
      <c r="F33" s="80"/>
      <c r="G33" s="80"/>
      <c r="H33" s="80"/>
      <c r="I33" s="80"/>
      <c r="J33" s="80"/>
      <c r="K33" s="80"/>
      <c r="L33" s="80"/>
    </row>
    <row r="34" spans="1:12" ht="23.45" customHeight="1">
      <c r="A34" s="80"/>
      <c r="B34" s="80"/>
      <c r="C34" s="80"/>
      <c r="D34" s="80"/>
      <c r="E34" s="80"/>
      <c r="F34" s="80"/>
      <c r="G34" s="80"/>
      <c r="H34" s="80"/>
      <c r="I34" s="80"/>
      <c r="J34" s="80"/>
      <c r="K34" s="80"/>
      <c r="L34" s="80"/>
    </row>
    <row r="35" spans="1:12" ht="23.45" customHeight="1">
      <c r="A35" s="80"/>
      <c r="B35" s="80"/>
      <c r="C35" s="80"/>
      <c r="D35" s="80"/>
      <c r="E35" s="80"/>
      <c r="F35" s="80"/>
      <c r="G35" s="80"/>
      <c r="H35" s="80"/>
      <c r="I35" s="80"/>
      <c r="J35" s="80"/>
      <c r="K35" s="80"/>
      <c r="L35" s="80"/>
    </row>
  </sheetData>
  <mergeCells count="61">
    <mergeCell ref="A25:L35"/>
    <mergeCell ref="D14:F15"/>
    <mergeCell ref="A24:L24"/>
    <mergeCell ref="A12:A13"/>
    <mergeCell ref="A14:A22"/>
    <mergeCell ref="B14:B15"/>
    <mergeCell ref="B16:B20"/>
    <mergeCell ref="C14:C15"/>
    <mergeCell ref="C17:C18"/>
    <mergeCell ref="K14:K15"/>
    <mergeCell ref="L14:L15"/>
    <mergeCell ref="I14:J15"/>
    <mergeCell ref="D21:F21"/>
    <mergeCell ref="I21:J21"/>
    <mergeCell ref="D22:F22"/>
    <mergeCell ref="I22:J22"/>
    <mergeCell ref="A23:H23"/>
    <mergeCell ref="I23:J23"/>
    <mergeCell ref="D18:F18"/>
    <mergeCell ref="I18:J18"/>
    <mergeCell ref="D19:F19"/>
    <mergeCell ref="I19:J19"/>
    <mergeCell ref="D20:F20"/>
    <mergeCell ref="I20:J20"/>
    <mergeCell ref="B13:G13"/>
    <mergeCell ref="H13:L13"/>
    <mergeCell ref="D16:F16"/>
    <mergeCell ref="I16:J16"/>
    <mergeCell ref="D17:F17"/>
    <mergeCell ref="I17:J17"/>
    <mergeCell ref="C11:D11"/>
    <mergeCell ref="F11:G11"/>
    <mergeCell ref="H11:I11"/>
    <mergeCell ref="B12:G12"/>
    <mergeCell ref="H12:L12"/>
    <mergeCell ref="A7:B11"/>
    <mergeCell ref="C9:D9"/>
    <mergeCell ref="F9:G9"/>
    <mergeCell ref="H9:I9"/>
    <mergeCell ref="C10:D10"/>
    <mergeCell ref="F10:G10"/>
    <mergeCell ref="H10:I10"/>
    <mergeCell ref="C7:D7"/>
    <mergeCell ref="F7:G7"/>
    <mergeCell ref="H7:I7"/>
    <mergeCell ref="C8:D8"/>
    <mergeCell ref="F8:G8"/>
    <mergeCell ref="H8:I8"/>
    <mergeCell ref="A5:B5"/>
    <mergeCell ref="C5:G5"/>
    <mergeCell ref="H5:I5"/>
    <mergeCell ref="J5:L5"/>
    <mergeCell ref="A6:B6"/>
    <mergeCell ref="C6:G6"/>
    <mergeCell ref="H6:I6"/>
    <mergeCell ref="J6:L6"/>
    <mergeCell ref="A1:L1"/>
    <mergeCell ref="A2:L2"/>
    <mergeCell ref="A3:L3"/>
    <mergeCell ref="A4:B4"/>
    <mergeCell ref="C4:L4"/>
  </mergeCells>
  <phoneticPr fontId="16" type="noConversion"/>
  <pageMargins left="0.69930555555555596" right="0.69930555555555596" top="0.75" bottom="0.75" header="0.3" footer="0.3"/>
  <pageSetup paperSize="9" scale="70" orientation="portrait"/>
</worksheet>
</file>

<file path=xl/worksheets/sheet8.xml><?xml version="1.0" encoding="utf-8"?>
<worksheet xmlns="http://schemas.openxmlformats.org/spreadsheetml/2006/main" xmlns:r="http://schemas.openxmlformats.org/officeDocument/2006/relationships">
  <sheetPr>
    <outlinePr summaryBelow="0" summaryRight="0"/>
    <pageSetUpPr fitToPage="1"/>
  </sheetPr>
  <dimension ref="A1:AN35"/>
  <sheetViews>
    <sheetView topLeftCell="A7" workbookViewId="0">
      <selection activeCell="J8" activeCellId="1" sqref="K16:K22 J8"/>
    </sheetView>
  </sheetViews>
  <sheetFormatPr defaultColWidth="9" defaultRowHeight="23.45" customHeight="1"/>
  <cols>
    <col min="1" max="1" width="4.375" style="25" customWidth="1"/>
    <col min="2" max="2" width="8.125" style="25" customWidth="1"/>
    <col min="3" max="3" width="7.375" style="25" customWidth="1"/>
    <col min="4" max="4" width="8" style="25" customWidth="1"/>
    <col min="5" max="5" width="13.875" style="25" customWidth="1"/>
    <col min="6" max="6" width="2.125" style="25" customWidth="1"/>
    <col min="7" max="7" width="14.5" style="25" customWidth="1"/>
    <col min="8" max="8" width="15.125" style="25" customWidth="1"/>
    <col min="9" max="9" width="2.375" style="25" customWidth="1"/>
    <col min="10" max="10" width="5.5" style="25" customWidth="1"/>
    <col min="11" max="11" width="6.625" style="25" customWidth="1"/>
    <col min="12" max="12" width="13.625" style="25" customWidth="1"/>
    <col min="13" max="40" width="9" style="25"/>
    <col min="41" max="16384" width="9" style="26"/>
  </cols>
  <sheetData>
    <row r="1" spans="1:12" ht="23.45" customHeight="1">
      <c r="A1" s="94" t="s">
        <v>0</v>
      </c>
      <c r="B1" s="94"/>
      <c r="C1" s="94"/>
      <c r="D1" s="94"/>
      <c r="E1" s="94"/>
      <c r="F1" s="94"/>
      <c r="G1" s="94"/>
      <c r="H1" s="94"/>
      <c r="I1" s="94"/>
      <c r="J1" s="94"/>
      <c r="K1" s="94"/>
      <c r="L1" s="94"/>
    </row>
    <row r="2" spans="1:12" ht="23.45" customHeight="1">
      <c r="A2" s="60" t="s">
        <v>1</v>
      </c>
      <c r="B2" s="60"/>
      <c r="C2" s="60"/>
      <c r="D2" s="60"/>
      <c r="E2" s="60"/>
      <c r="F2" s="60"/>
      <c r="G2" s="60"/>
      <c r="H2" s="60"/>
      <c r="I2" s="60"/>
      <c r="J2" s="60"/>
      <c r="K2" s="60"/>
      <c r="L2" s="60"/>
    </row>
    <row r="3" spans="1:12" ht="23.45" customHeight="1">
      <c r="A3" s="86" t="s">
        <v>2</v>
      </c>
      <c r="B3" s="86"/>
      <c r="C3" s="86"/>
      <c r="D3" s="86"/>
      <c r="E3" s="86"/>
      <c r="F3" s="86"/>
      <c r="G3" s="86"/>
      <c r="H3" s="86"/>
      <c r="I3" s="86"/>
      <c r="J3" s="86"/>
      <c r="K3" s="86"/>
      <c r="L3" s="86"/>
    </row>
    <row r="4" spans="1:12" ht="23.45" customHeight="1">
      <c r="A4" s="62" t="s">
        <v>3</v>
      </c>
      <c r="B4" s="62"/>
      <c r="C4" s="63" t="s">
        <v>220</v>
      </c>
      <c r="D4" s="64"/>
      <c r="E4" s="64"/>
      <c r="F4" s="64"/>
      <c r="G4" s="64"/>
      <c r="H4" s="64"/>
      <c r="I4" s="64"/>
      <c r="J4" s="64"/>
      <c r="K4" s="64"/>
      <c r="L4" s="64"/>
    </row>
    <row r="5" spans="1:12" ht="23.45" customHeight="1">
      <c r="A5" s="62" t="s">
        <v>5</v>
      </c>
      <c r="B5" s="62"/>
      <c r="C5" s="63" t="s">
        <v>8</v>
      </c>
      <c r="D5" s="64"/>
      <c r="E5" s="64"/>
      <c r="F5" s="64"/>
      <c r="G5" s="64"/>
      <c r="H5" s="62" t="s">
        <v>7</v>
      </c>
      <c r="I5" s="62"/>
      <c r="J5" s="63" t="s">
        <v>8</v>
      </c>
      <c r="K5" s="64"/>
      <c r="L5" s="64"/>
    </row>
    <row r="6" spans="1:12" ht="23.45" customHeight="1">
      <c r="A6" s="62" t="s">
        <v>9</v>
      </c>
      <c r="B6" s="62"/>
      <c r="C6" s="63" t="s">
        <v>215</v>
      </c>
      <c r="D6" s="64"/>
      <c r="E6" s="64"/>
      <c r="F6" s="64"/>
      <c r="G6" s="64"/>
      <c r="H6" s="62" t="s">
        <v>10</v>
      </c>
      <c r="I6" s="62"/>
      <c r="J6" s="64">
        <v>84409565</v>
      </c>
      <c r="K6" s="64"/>
      <c r="L6" s="64"/>
    </row>
    <row r="7" spans="1:12" ht="23.45" customHeight="1">
      <c r="A7" s="67" t="s">
        <v>11</v>
      </c>
      <c r="B7" s="62"/>
      <c r="C7" s="62"/>
      <c r="D7" s="62"/>
      <c r="E7" s="4" t="s">
        <v>12</v>
      </c>
      <c r="F7" s="62" t="s">
        <v>13</v>
      </c>
      <c r="G7" s="62"/>
      <c r="H7" s="62" t="s">
        <v>14</v>
      </c>
      <c r="I7" s="62"/>
      <c r="J7" s="18" t="s">
        <v>15</v>
      </c>
      <c r="K7" s="18" t="s">
        <v>16</v>
      </c>
      <c r="L7" s="4" t="s">
        <v>17</v>
      </c>
    </row>
    <row r="8" spans="1:12" ht="23.45" customHeight="1">
      <c r="A8" s="62"/>
      <c r="B8" s="62"/>
      <c r="C8" s="65" t="s">
        <v>18</v>
      </c>
      <c r="D8" s="65"/>
      <c r="E8" s="8">
        <v>16</v>
      </c>
      <c r="F8" s="66">
        <v>16</v>
      </c>
      <c r="G8" s="66"/>
      <c r="H8" s="66">
        <v>16</v>
      </c>
      <c r="I8" s="66"/>
      <c r="J8" s="18">
        <v>10</v>
      </c>
      <c r="K8" s="19">
        <f>H8/F8</f>
        <v>1</v>
      </c>
      <c r="L8" s="31">
        <f>K8*10</f>
        <v>10</v>
      </c>
    </row>
    <row r="9" spans="1:12" ht="27.95" customHeight="1">
      <c r="A9" s="62"/>
      <c r="B9" s="62"/>
      <c r="C9" s="62" t="s">
        <v>19</v>
      </c>
      <c r="D9" s="62"/>
      <c r="E9" s="8">
        <v>16</v>
      </c>
      <c r="F9" s="66">
        <v>16</v>
      </c>
      <c r="G9" s="66"/>
      <c r="H9" s="66">
        <v>16</v>
      </c>
      <c r="I9" s="66"/>
      <c r="J9" s="20" t="s">
        <v>20</v>
      </c>
      <c r="K9" s="20"/>
      <c r="L9" s="6" t="s">
        <v>20</v>
      </c>
    </row>
    <row r="10" spans="1:12" ht="23.45" customHeight="1">
      <c r="A10" s="62"/>
      <c r="B10" s="62"/>
      <c r="C10" s="62" t="s">
        <v>21</v>
      </c>
      <c r="D10" s="62"/>
      <c r="E10" s="6"/>
      <c r="F10" s="66"/>
      <c r="G10" s="66"/>
      <c r="H10" s="66"/>
      <c r="I10" s="66"/>
      <c r="J10" s="20" t="s">
        <v>20</v>
      </c>
      <c r="K10" s="20"/>
      <c r="L10" s="6" t="s">
        <v>20</v>
      </c>
    </row>
    <row r="11" spans="1:12" ht="23.45" customHeight="1">
      <c r="A11" s="62"/>
      <c r="B11" s="62"/>
      <c r="C11" s="62" t="s">
        <v>22</v>
      </c>
      <c r="D11" s="62"/>
      <c r="E11" s="6"/>
      <c r="F11" s="66"/>
      <c r="G11" s="66"/>
      <c r="H11" s="66"/>
      <c r="I11" s="66"/>
      <c r="J11" s="20" t="s">
        <v>20</v>
      </c>
      <c r="K11" s="20"/>
      <c r="L11" s="6" t="s">
        <v>20</v>
      </c>
    </row>
    <row r="12" spans="1:12" ht="23.45" customHeight="1">
      <c r="A12" s="62" t="s">
        <v>23</v>
      </c>
      <c r="B12" s="62" t="s">
        <v>24</v>
      </c>
      <c r="C12" s="62"/>
      <c r="D12" s="62"/>
      <c r="E12" s="62"/>
      <c r="F12" s="62"/>
      <c r="G12" s="62"/>
      <c r="H12" s="62" t="s">
        <v>25</v>
      </c>
      <c r="I12" s="62"/>
      <c r="J12" s="62"/>
      <c r="K12" s="62"/>
      <c r="L12" s="62"/>
    </row>
    <row r="13" spans="1:12" ht="55.5" customHeight="1">
      <c r="A13" s="62"/>
      <c r="B13" s="63" t="s">
        <v>221</v>
      </c>
      <c r="C13" s="64"/>
      <c r="D13" s="64"/>
      <c r="E13" s="64"/>
      <c r="F13" s="64"/>
      <c r="G13" s="64"/>
      <c r="H13" s="63" t="s">
        <v>222</v>
      </c>
      <c r="I13" s="64"/>
      <c r="J13" s="64"/>
      <c r="K13" s="64"/>
      <c r="L13" s="64"/>
    </row>
    <row r="14" spans="1:12" ht="23.45" customHeight="1">
      <c r="A14" s="67" t="s">
        <v>27</v>
      </c>
      <c r="B14" s="62" t="s">
        <v>28</v>
      </c>
      <c r="C14" s="62" t="s">
        <v>29</v>
      </c>
      <c r="D14" s="62" t="s">
        <v>30</v>
      </c>
      <c r="E14" s="62"/>
      <c r="F14" s="62"/>
      <c r="G14" s="4" t="s">
        <v>31</v>
      </c>
      <c r="H14" s="4" t="s">
        <v>32</v>
      </c>
      <c r="I14" s="62" t="s">
        <v>15</v>
      </c>
      <c r="J14" s="62"/>
      <c r="K14" s="83" t="s">
        <v>17</v>
      </c>
      <c r="L14" s="67" t="s">
        <v>33</v>
      </c>
    </row>
    <row r="15" spans="1:12" ht="23.45" customHeight="1">
      <c r="A15" s="62"/>
      <c r="B15" s="62"/>
      <c r="C15" s="62"/>
      <c r="D15" s="62"/>
      <c r="E15" s="62"/>
      <c r="F15" s="62"/>
      <c r="G15" s="4" t="s">
        <v>34</v>
      </c>
      <c r="H15" s="4" t="s">
        <v>35</v>
      </c>
      <c r="I15" s="62"/>
      <c r="J15" s="62"/>
      <c r="K15" s="85"/>
      <c r="L15" s="62"/>
    </row>
    <row r="16" spans="1:12" ht="40.5" customHeight="1">
      <c r="A16" s="62"/>
      <c r="B16" s="67" t="s">
        <v>36</v>
      </c>
      <c r="C16" s="7" t="s">
        <v>37</v>
      </c>
      <c r="D16" s="74" t="s">
        <v>91</v>
      </c>
      <c r="E16" s="74"/>
      <c r="F16" s="74"/>
      <c r="G16" s="28" t="s">
        <v>89</v>
      </c>
      <c r="H16" s="6" t="s">
        <v>90</v>
      </c>
      <c r="I16" s="71">
        <v>15</v>
      </c>
      <c r="J16" s="72"/>
      <c r="K16" s="6">
        <v>15</v>
      </c>
      <c r="L16" s="6"/>
    </row>
    <row r="17" spans="1:12" s="25" customFormat="1" ht="40.5" customHeight="1">
      <c r="A17" s="62"/>
      <c r="B17" s="62"/>
      <c r="C17" s="7" t="s">
        <v>95</v>
      </c>
      <c r="D17" s="74" t="s">
        <v>112</v>
      </c>
      <c r="E17" s="74"/>
      <c r="F17" s="74"/>
      <c r="G17" s="29">
        <v>1</v>
      </c>
      <c r="H17" s="14">
        <v>1</v>
      </c>
      <c r="I17" s="71">
        <v>15</v>
      </c>
      <c r="J17" s="72"/>
      <c r="K17" s="6">
        <v>15</v>
      </c>
      <c r="L17" s="6"/>
    </row>
    <row r="18" spans="1:12" ht="40.5" customHeight="1">
      <c r="A18" s="62"/>
      <c r="B18" s="62"/>
      <c r="C18" s="67" t="s">
        <v>113</v>
      </c>
      <c r="D18" s="74" t="s">
        <v>119</v>
      </c>
      <c r="E18" s="74"/>
      <c r="F18" s="74"/>
      <c r="G18" s="30" t="s">
        <v>120</v>
      </c>
      <c r="H18" s="15" t="s">
        <v>120</v>
      </c>
      <c r="I18" s="71">
        <v>5</v>
      </c>
      <c r="J18" s="72"/>
      <c r="K18" s="6">
        <v>5</v>
      </c>
      <c r="L18" s="6"/>
    </row>
    <row r="19" spans="1:12" ht="40.5" customHeight="1">
      <c r="A19" s="62"/>
      <c r="B19" s="62"/>
      <c r="C19" s="62"/>
      <c r="D19" s="74" t="s">
        <v>114</v>
      </c>
      <c r="E19" s="74"/>
      <c r="F19" s="74"/>
      <c r="G19" s="30" t="s">
        <v>121</v>
      </c>
      <c r="H19" s="15" t="s">
        <v>121</v>
      </c>
      <c r="I19" s="71">
        <v>5</v>
      </c>
      <c r="J19" s="72"/>
      <c r="K19" s="6">
        <v>5</v>
      </c>
      <c r="L19" s="6"/>
    </row>
    <row r="20" spans="1:12" ht="40.5" customHeight="1">
      <c r="A20" s="62"/>
      <c r="B20" s="62"/>
      <c r="C20" s="7" t="s">
        <v>127</v>
      </c>
      <c r="D20" s="74" t="s">
        <v>141</v>
      </c>
      <c r="E20" s="74"/>
      <c r="F20" s="74"/>
      <c r="G20" s="28" t="s">
        <v>143</v>
      </c>
      <c r="H20" s="5" t="s">
        <v>143</v>
      </c>
      <c r="I20" s="71">
        <v>10</v>
      </c>
      <c r="J20" s="72"/>
      <c r="K20" s="6">
        <v>10</v>
      </c>
      <c r="L20" s="6"/>
    </row>
    <row r="21" spans="1:12" ht="40.5" customHeight="1">
      <c r="A21" s="62"/>
      <c r="B21" s="9" t="s">
        <v>148</v>
      </c>
      <c r="C21" s="13" t="s">
        <v>149</v>
      </c>
      <c r="D21" s="101" t="s">
        <v>161</v>
      </c>
      <c r="E21" s="102"/>
      <c r="F21" s="103"/>
      <c r="G21" s="5" t="s">
        <v>97</v>
      </c>
      <c r="H21" s="5" t="s">
        <v>97</v>
      </c>
      <c r="I21" s="71">
        <v>30</v>
      </c>
      <c r="J21" s="72"/>
      <c r="K21" s="6">
        <v>30</v>
      </c>
      <c r="L21" s="6"/>
    </row>
    <row r="22" spans="1:12" ht="40.5" customHeight="1">
      <c r="A22" s="62"/>
      <c r="B22" s="7" t="s">
        <v>167</v>
      </c>
      <c r="C22" s="16" t="s">
        <v>168</v>
      </c>
      <c r="D22" s="68" t="s">
        <v>178</v>
      </c>
      <c r="E22" s="69"/>
      <c r="F22" s="70"/>
      <c r="G22" s="14">
        <v>1</v>
      </c>
      <c r="H22" s="14">
        <v>1</v>
      </c>
      <c r="I22" s="71">
        <v>10</v>
      </c>
      <c r="J22" s="72"/>
      <c r="K22" s="6">
        <v>8</v>
      </c>
      <c r="L22" s="17" t="s">
        <v>174</v>
      </c>
    </row>
    <row r="23" spans="1:12" ht="23.45" customHeight="1">
      <c r="A23" s="62" t="s">
        <v>179</v>
      </c>
      <c r="B23" s="62"/>
      <c r="C23" s="62"/>
      <c r="D23" s="62"/>
      <c r="E23" s="62"/>
      <c r="F23" s="62"/>
      <c r="G23" s="62"/>
      <c r="H23" s="62"/>
      <c r="I23" s="62">
        <f>SUM(I16:J22)+J8</f>
        <v>100</v>
      </c>
      <c r="J23" s="62"/>
      <c r="K23" s="23">
        <f>SUM(K16:K22)+L8</f>
        <v>98</v>
      </c>
      <c r="L23" s="27"/>
    </row>
    <row r="24" spans="1:12" ht="23.45" customHeight="1">
      <c r="A24" s="91" t="s">
        <v>219</v>
      </c>
      <c r="B24" s="92"/>
      <c r="C24" s="92"/>
      <c r="D24" s="92"/>
      <c r="E24" s="92"/>
      <c r="F24" s="92"/>
      <c r="G24" s="92"/>
      <c r="H24" s="92"/>
      <c r="I24" s="92"/>
      <c r="J24" s="92"/>
      <c r="K24" s="92"/>
      <c r="L24" s="92"/>
    </row>
    <row r="25" spans="1:12" ht="23.45" customHeight="1">
      <c r="A25" s="80" t="s">
        <v>181</v>
      </c>
      <c r="B25" s="80"/>
      <c r="C25" s="80"/>
      <c r="D25" s="80"/>
      <c r="E25" s="80"/>
      <c r="F25" s="80"/>
      <c r="G25" s="80"/>
      <c r="H25" s="80"/>
      <c r="I25" s="80"/>
      <c r="J25" s="80"/>
      <c r="K25" s="80"/>
      <c r="L25" s="80"/>
    </row>
    <row r="26" spans="1:12" ht="23.45" customHeight="1">
      <c r="A26" s="80"/>
      <c r="B26" s="80"/>
      <c r="C26" s="80"/>
      <c r="D26" s="80"/>
      <c r="E26" s="80"/>
      <c r="F26" s="80"/>
      <c r="G26" s="80"/>
      <c r="H26" s="80"/>
      <c r="I26" s="80"/>
      <c r="J26" s="80"/>
      <c r="K26" s="80"/>
      <c r="L26" s="80"/>
    </row>
    <row r="27" spans="1:12" ht="23.45" customHeight="1">
      <c r="A27" s="80"/>
      <c r="B27" s="80"/>
      <c r="C27" s="80"/>
      <c r="D27" s="80"/>
      <c r="E27" s="80"/>
      <c r="F27" s="80"/>
      <c r="G27" s="80"/>
      <c r="H27" s="80"/>
      <c r="I27" s="80"/>
      <c r="J27" s="80"/>
      <c r="K27" s="80"/>
      <c r="L27" s="80"/>
    </row>
    <row r="28" spans="1:12" ht="23.45" customHeight="1">
      <c r="A28" s="80"/>
      <c r="B28" s="80"/>
      <c r="C28" s="80"/>
      <c r="D28" s="80"/>
      <c r="E28" s="80"/>
      <c r="F28" s="80"/>
      <c r="G28" s="80"/>
      <c r="H28" s="80"/>
      <c r="I28" s="80"/>
      <c r="J28" s="80"/>
      <c r="K28" s="80"/>
      <c r="L28" s="80"/>
    </row>
    <row r="29" spans="1:12" ht="23.45" customHeight="1">
      <c r="A29" s="80"/>
      <c r="B29" s="80"/>
      <c r="C29" s="80"/>
      <c r="D29" s="80"/>
      <c r="E29" s="80"/>
      <c r="F29" s="80"/>
      <c r="G29" s="80"/>
      <c r="H29" s="80"/>
      <c r="I29" s="80"/>
      <c r="J29" s="80"/>
      <c r="K29" s="80"/>
      <c r="L29" s="80"/>
    </row>
    <row r="30" spans="1:12" ht="23.45" customHeight="1">
      <c r="A30" s="80"/>
      <c r="B30" s="80"/>
      <c r="C30" s="80"/>
      <c r="D30" s="80"/>
      <c r="E30" s="80"/>
      <c r="F30" s="80"/>
      <c r="G30" s="80"/>
      <c r="H30" s="80"/>
      <c r="I30" s="80"/>
      <c r="J30" s="80"/>
      <c r="K30" s="80"/>
      <c r="L30" s="80"/>
    </row>
    <row r="31" spans="1:12" ht="23.45" customHeight="1">
      <c r="A31" s="80"/>
      <c r="B31" s="80"/>
      <c r="C31" s="80"/>
      <c r="D31" s="80"/>
      <c r="E31" s="80"/>
      <c r="F31" s="80"/>
      <c r="G31" s="80"/>
      <c r="H31" s="80"/>
      <c r="I31" s="80"/>
      <c r="J31" s="80"/>
      <c r="K31" s="80"/>
      <c r="L31" s="80"/>
    </row>
    <row r="32" spans="1:12" ht="23.45" customHeight="1">
      <c r="A32" s="80"/>
      <c r="B32" s="80"/>
      <c r="C32" s="80"/>
      <c r="D32" s="80"/>
      <c r="E32" s="80"/>
      <c r="F32" s="80"/>
      <c r="G32" s="80"/>
      <c r="H32" s="80"/>
      <c r="I32" s="80"/>
      <c r="J32" s="80"/>
      <c r="K32" s="80"/>
      <c r="L32" s="80"/>
    </row>
    <row r="33" spans="1:12" ht="23.45" customHeight="1">
      <c r="A33" s="80"/>
      <c r="B33" s="80"/>
      <c r="C33" s="80"/>
      <c r="D33" s="80"/>
      <c r="E33" s="80"/>
      <c r="F33" s="80"/>
      <c r="G33" s="80"/>
      <c r="H33" s="80"/>
      <c r="I33" s="80"/>
      <c r="J33" s="80"/>
      <c r="K33" s="80"/>
      <c r="L33" s="80"/>
    </row>
    <row r="34" spans="1:12" ht="23.45" customHeight="1">
      <c r="A34" s="80"/>
      <c r="B34" s="80"/>
      <c r="C34" s="80"/>
      <c r="D34" s="80"/>
      <c r="E34" s="80"/>
      <c r="F34" s="80"/>
      <c r="G34" s="80"/>
      <c r="H34" s="80"/>
      <c r="I34" s="80"/>
      <c r="J34" s="80"/>
      <c r="K34" s="80"/>
      <c r="L34" s="80"/>
    </row>
    <row r="35" spans="1:12" ht="23.45" customHeight="1">
      <c r="A35" s="80"/>
      <c r="B35" s="80"/>
      <c r="C35" s="80"/>
      <c r="D35" s="80"/>
      <c r="E35" s="80"/>
      <c r="F35" s="80"/>
      <c r="G35" s="80"/>
      <c r="H35" s="80"/>
      <c r="I35" s="80"/>
      <c r="J35" s="80"/>
      <c r="K35" s="80"/>
      <c r="L35" s="80"/>
    </row>
  </sheetData>
  <mergeCells count="61">
    <mergeCell ref="A25:L35"/>
    <mergeCell ref="A24:L24"/>
    <mergeCell ref="A12:A13"/>
    <mergeCell ref="A14:A22"/>
    <mergeCell ref="B14:B15"/>
    <mergeCell ref="B16:B20"/>
    <mergeCell ref="C14:C15"/>
    <mergeCell ref="C18:C19"/>
    <mergeCell ref="K14:K15"/>
    <mergeCell ref="L14:L15"/>
    <mergeCell ref="I14:J15"/>
    <mergeCell ref="D14:F15"/>
    <mergeCell ref="D21:F21"/>
    <mergeCell ref="I21:J21"/>
    <mergeCell ref="D22:F22"/>
    <mergeCell ref="I22:J22"/>
    <mergeCell ref="A23:H23"/>
    <mergeCell ref="I23:J23"/>
    <mergeCell ref="D18:F18"/>
    <mergeCell ref="I18:J18"/>
    <mergeCell ref="D19:F19"/>
    <mergeCell ref="I19:J19"/>
    <mergeCell ref="D20:F20"/>
    <mergeCell ref="I20:J20"/>
    <mergeCell ref="B13:G13"/>
    <mergeCell ref="H13:L13"/>
    <mergeCell ref="D16:F16"/>
    <mergeCell ref="I16:J16"/>
    <mergeCell ref="D17:F17"/>
    <mergeCell ref="I17:J17"/>
    <mergeCell ref="C11:D11"/>
    <mergeCell ref="F11:G11"/>
    <mergeCell ref="H11:I11"/>
    <mergeCell ref="B12:G12"/>
    <mergeCell ref="H12:L12"/>
    <mergeCell ref="A7:B11"/>
    <mergeCell ref="C9:D9"/>
    <mergeCell ref="F9:G9"/>
    <mergeCell ref="H9:I9"/>
    <mergeCell ref="C10:D10"/>
    <mergeCell ref="F10:G10"/>
    <mergeCell ref="H10:I10"/>
    <mergeCell ref="C7:D7"/>
    <mergeCell ref="F7:G7"/>
    <mergeCell ref="H7:I7"/>
    <mergeCell ref="C8:D8"/>
    <mergeCell ref="F8:G8"/>
    <mergeCell ref="H8:I8"/>
    <mergeCell ref="A5:B5"/>
    <mergeCell ref="C5:G5"/>
    <mergeCell ref="H5:I5"/>
    <mergeCell ref="J5:L5"/>
    <mergeCell ref="A6:B6"/>
    <mergeCell ref="C6:G6"/>
    <mergeCell ref="H6:I6"/>
    <mergeCell ref="J6:L6"/>
    <mergeCell ref="A1:L1"/>
    <mergeCell ref="A2:L2"/>
    <mergeCell ref="A3:L3"/>
    <mergeCell ref="A4:B4"/>
    <mergeCell ref="C4:L4"/>
  </mergeCells>
  <phoneticPr fontId="16" type="noConversion"/>
  <pageMargins left="0.69930555555555596" right="0.69930555555555596" top="0.75" bottom="0.75" header="0.3" footer="0.3"/>
  <pageSetup paperSize="9" scale="77" orientation="portrait"/>
</worksheet>
</file>

<file path=xl/worksheets/sheet9.xml><?xml version="1.0" encoding="utf-8"?>
<worksheet xmlns="http://schemas.openxmlformats.org/spreadsheetml/2006/main" xmlns:r="http://schemas.openxmlformats.org/officeDocument/2006/relationships">
  <sheetPr>
    <outlinePr summaryBelow="0" summaryRight="0"/>
    <pageSetUpPr fitToPage="1"/>
  </sheetPr>
  <dimension ref="A1:L34"/>
  <sheetViews>
    <sheetView topLeftCell="A13" workbookViewId="0">
      <selection activeCell="J8" activeCellId="1" sqref="K16:K21 J8"/>
    </sheetView>
  </sheetViews>
  <sheetFormatPr defaultColWidth="9" defaultRowHeight="23.45" customHeight="1"/>
  <cols>
    <col min="1" max="1" width="4.375" style="25" customWidth="1"/>
    <col min="2" max="2" width="8.125" style="25" customWidth="1"/>
    <col min="3" max="3" width="7.375" style="25" customWidth="1"/>
    <col min="4" max="4" width="8" style="25" customWidth="1"/>
    <col min="5" max="5" width="13.875" style="25" customWidth="1"/>
    <col min="6" max="6" width="2.125" style="25" customWidth="1"/>
    <col min="7" max="7" width="14.5" style="25" customWidth="1"/>
    <col min="8" max="8" width="15.125" style="25" customWidth="1"/>
    <col min="9" max="9" width="2.375" style="25" customWidth="1"/>
    <col min="10" max="10" width="5.5" style="25" customWidth="1"/>
    <col min="11" max="11" width="6.625" style="25" customWidth="1"/>
    <col min="12" max="12" width="13.625" style="25" customWidth="1"/>
    <col min="13" max="16384" width="9" style="26"/>
  </cols>
  <sheetData>
    <row r="1" spans="1:12" ht="23.45" customHeight="1">
      <c r="A1" s="94" t="s">
        <v>0</v>
      </c>
      <c r="B1" s="94"/>
      <c r="C1" s="94"/>
      <c r="D1" s="94"/>
      <c r="E1" s="94"/>
      <c r="F1" s="94"/>
      <c r="G1" s="94"/>
      <c r="H1" s="94"/>
      <c r="I1" s="94"/>
      <c r="J1" s="94"/>
      <c r="K1" s="94"/>
      <c r="L1" s="94"/>
    </row>
    <row r="2" spans="1:12" ht="23.45" customHeight="1">
      <c r="A2" s="60" t="s">
        <v>1</v>
      </c>
      <c r="B2" s="60"/>
      <c r="C2" s="60"/>
      <c r="D2" s="60"/>
      <c r="E2" s="60"/>
      <c r="F2" s="60"/>
      <c r="G2" s="60"/>
      <c r="H2" s="60"/>
      <c r="I2" s="60"/>
      <c r="J2" s="60"/>
      <c r="K2" s="60"/>
      <c r="L2" s="60"/>
    </row>
    <row r="3" spans="1:12" ht="23.45" customHeight="1">
      <c r="A3" s="86" t="s">
        <v>2</v>
      </c>
      <c r="B3" s="86"/>
      <c r="C3" s="86"/>
      <c r="D3" s="86"/>
      <c r="E3" s="86"/>
      <c r="F3" s="86"/>
      <c r="G3" s="86"/>
      <c r="H3" s="86"/>
      <c r="I3" s="86"/>
      <c r="J3" s="86"/>
      <c r="K3" s="86"/>
      <c r="L3" s="86"/>
    </row>
    <row r="4" spans="1:12" ht="23.45" customHeight="1">
      <c r="A4" s="62" t="s">
        <v>3</v>
      </c>
      <c r="B4" s="62"/>
      <c r="C4" s="63" t="s">
        <v>223</v>
      </c>
      <c r="D4" s="64"/>
      <c r="E4" s="64"/>
      <c r="F4" s="64"/>
      <c r="G4" s="64"/>
      <c r="H4" s="64"/>
      <c r="I4" s="64"/>
      <c r="J4" s="64"/>
      <c r="K4" s="64"/>
      <c r="L4" s="64"/>
    </row>
    <row r="5" spans="1:12" ht="23.45" customHeight="1">
      <c r="A5" s="62" t="s">
        <v>5</v>
      </c>
      <c r="B5" s="62"/>
      <c r="C5" s="63" t="s">
        <v>8</v>
      </c>
      <c r="D5" s="64"/>
      <c r="E5" s="64"/>
      <c r="F5" s="64"/>
      <c r="G5" s="64"/>
      <c r="H5" s="62" t="s">
        <v>7</v>
      </c>
      <c r="I5" s="62"/>
      <c r="J5" s="63" t="s">
        <v>8</v>
      </c>
      <c r="K5" s="64"/>
      <c r="L5" s="64"/>
    </row>
    <row r="6" spans="1:12" ht="23.45" customHeight="1">
      <c r="A6" s="62" t="s">
        <v>9</v>
      </c>
      <c r="B6" s="62"/>
      <c r="C6" s="63" t="s">
        <v>215</v>
      </c>
      <c r="D6" s="64"/>
      <c r="E6" s="64"/>
      <c r="F6" s="64"/>
      <c r="G6" s="64"/>
      <c r="H6" s="62" t="s">
        <v>10</v>
      </c>
      <c r="I6" s="62"/>
      <c r="J6" s="64">
        <v>84409565</v>
      </c>
      <c r="K6" s="64"/>
      <c r="L6" s="64"/>
    </row>
    <row r="7" spans="1:12" ht="23.45" customHeight="1">
      <c r="A7" s="67" t="s">
        <v>11</v>
      </c>
      <c r="B7" s="62"/>
      <c r="C7" s="62"/>
      <c r="D7" s="62"/>
      <c r="E7" s="4" t="s">
        <v>12</v>
      </c>
      <c r="F7" s="62" t="s">
        <v>13</v>
      </c>
      <c r="G7" s="62"/>
      <c r="H7" s="62" t="s">
        <v>14</v>
      </c>
      <c r="I7" s="62"/>
      <c r="J7" s="18" t="s">
        <v>15</v>
      </c>
      <c r="K7" s="18" t="s">
        <v>16</v>
      </c>
      <c r="L7" s="4" t="s">
        <v>17</v>
      </c>
    </row>
    <row r="8" spans="1:12" ht="23.45" customHeight="1">
      <c r="A8" s="62"/>
      <c r="B8" s="62"/>
      <c r="C8" s="65" t="s">
        <v>18</v>
      </c>
      <c r="D8" s="65"/>
      <c r="E8" s="8">
        <f>155000/10000</f>
        <v>15.5</v>
      </c>
      <c r="F8" s="66">
        <f>93000/10000</f>
        <v>9.3000000000000007</v>
      </c>
      <c r="G8" s="66"/>
      <c r="H8" s="66">
        <f>93000/10000</f>
        <v>9.3000000000000007</v>
      </c>
      <c r="I8" s="66"/>
      <c r="J8" s="18">
        <v>10</v>
      </c>
      <c r="K8" s="19">
        <f>H8/F8</f>
        <v>1</v>
      </c>
      <c r="L8" s="8">
        <f>K8*10</f>
        <v>10</v>
      </c>
    </row>
    <row r="9" spans="1:12" ht="27.95" customHeight="1">
      <c r="A9" s="62"/>
      <c r="B9" s="62"/>
      <c r="C9" s="62" t="s">
        <v>19</v>
      </c>
      <c r="D9" s="62"/>
      <c r="E9" s="8">
        <f>155000/10000</f>
        <v>15.5</v>
      </c>
      <c r="F9" s="66">
        <f>93000/10000</f>
        <v>9.3000000000000007</v>
      </c>
      <c r="G9" s="66"/>
      <c r="H9" s="66">
        <f>93000/10000</f>
        <v>9.3000000000000007</v>
      </c>
      <c r="I9" s="66"/>
      <c r="J9" s="20" t="s">
        <v>20</v>
      </c>
      <c r="K9" s="20"/>
      <c r="L9" s="6" t="s">
        <v>20</v>
      </c>
    </row>
    <row r="10" spans="1:12" ht="23.45" customHeight="1">
      <c r="A10" s="62"/>
      <c r="B10" s="62"/>
      <c r="C10" s="62" t="s">
        <v>21</v>
      </c>
      <c r="D10" s="62"/>
      <c r="E10" s="6"/>
      <c r="F10" s="66"/>
      <c r="G10" s="66"/>
      <c r="H10" s="66"/>
      <c r="I10" s="66"/>
      <c r="J10" s="20" t="s">
        <v>20</v>
      </c>
      <c r="K10" s="20"/>
      <c r="L10" s="6" t="s">
        <v>20</v>
      </c>
    </row>
    <row r="11" spans="1:12" ht="23.45" customHeight="1">
      <c r="A11" s="62"/>
      <c r="B11" s="62"/>
      <c r="C11" s="62" t="s">
        <v>22</v>
      </c>
      <c r="D11" s="62"/>
      <c r="E11" s="6"/>
      <c r="F11" s="66"/>
      <c r="G11" s="66"/>
      <c r="H11" s="66"/>
      <c r="I11" s="66"/>
      <c r="J11" s="20" t="s">
        <v>20</v>
      </c>
      <c r="K11" s="20"/>
      <c r="L11" s="6" t="s">
        <v>20</v>
      </c>
    </row>
    <row r="12" spans="1:12" ht="23.45" customHeight="1">
      <c r="A12" s="62" t="s">
        <v>23</v>
      </c>
      <c r="B12" s="62" t="s">
        <v>24</v>
      </c>
      <c r="C12" s="62"/>
      <c r="D12" s="62"/>
      <c r="E12" s="62"/>
      <c r="F12" s="62"/>
      <c r="G12" s="62"/>
      <c r="H12" s="62" t="s">
        <v>25</v>
      </c>
      <c r="I12" s="62"/>
      <c r="J12" s="62"/>
      <c r="K12" s="62"/>
      <c r="L12" s="62"/>
    </row>
    <row r="13" spans="1:12" ht="155.1" customHeight="1">
      <c r="A13" s="62"/>
      <c r="B13" s="63" t="s">
        <v>224</v>
      </c>
      <c r="C13" s="64"/>
      <c r="D13" s="64"/>
      <c r="E13" s="64"/>
      <c r="F13" s="64"/>
      <c r="G13" s="64"/>
      <c r="H13" s="63" t="s">
        <v>225</v>
      </c>
      <c r="I13" s="64"/>
      <c r="J13" s="64"/>
      <c r="K13" s="64"/>
      <c r="L13" s="64"/>
    </row>
    <row r="14" spans="1:12" ht="23.45" customHeight="1">
      <c r="A14" s="67" t="s">
        <v>27</v>
      </c>
      <c r="B14" s="62" t="s">
        <v>28</v>
      </c>
      <c r="C14" s="62" t="s">
        <v>29</v>
      </c>
      <c r="D14" s="62" t="s">
        <v>30</v>
      </c>
      <c r="E14" s="62"/>
      <c r="F14" s="62"/>
      <c r="G14" s="4" t="s">
        <v>31</v>
      </c>
      <c r="H14" s="4" t="s">
        <v>32</v>
      </c>
      <c r="I14" s="62" t="s">
        <v>15</v>
      </c>
      <c r="J14" s="62"/>
      <c r="K14" s="83" t="s">
        <v>17</v>
      </c>
      <c r="L14" s="67" t="s">
        <v>33</v>
      </c>
    </row>
    <row r="15" spans="1:12" ht="23.45" customHeight="1">
      <c r="A15" s="62"/>
      <c r="B15" s="62"/>
      <c r="C15" s="62"/>
      <c r="D15" s="62"/>
      <c r="E15" s="62"/>
      <c r="F15" s="62"/>
      <c r="G15" s="4" t="s">
        <v>34</v>
      </c>
      <c r="H15" s="4" t="s">
        <v>35</v>
      </c>
      <c r="I15" s="62"/>
      <c r="J15" s="62"/>
      <c r="K15" s="85"/>
      <c r="L15" s="62"/>
    </row>
    <row r="16" spans="1:12" ht="40.5" customHeight="1">
      <c r="A16" s="62"/>
      <c r="B16" s="67" t="s">
        <v>36</v>
      </c>
      <c r="C16" s="7" t="s">
        <v>37</v>
      </c>
      <c r="D16" s="68" t="s">
        <v>92</v>
      </c>
      <c r="E16" s="69"/>
      <c r="F16" s="70"/>
      <c r="G16" s="5" t="s">
        <v>93</v>
      </c>
      <c r="H16" s="6" t="s">
        <v>94</v>
      </c>
      <c r="I16" s="71">
        <v>15</v>
      </c>
      <c r="J16" s="72"/>
      <c r="K16" s="6">
        <v>15</v>
      </c>
      <c r="L16" s="6"/>
    </row>
    <row r="17" spans="1:12" s="25" customFormat="1" ht="40.5" customHeight="1">
      <c r="A17" s="62"/>
      <c r="B17" s="62"/>
      <c r="C17" s="7" t="s">
        <v>95</v>
      </c>
      <c r="D17" s="68" t="s">
        <v>110</v>
      </c>
      <c r="E17" s="69"/>
      <c r="F17" s="70"/>
      <c r="G17" s="6" t="s">
        <v>111</v>
      </c>
      <c r="H17" s="6" t="s">
        <v>111</v>
      </c>
      <c r="I17" s="71">
        <v>15</v>
      </c>
      <c r="J17" s="72"/>
      <c r="K17" s="6">
        <v>15</v>
      </c>
      <c r="L17" s="6"/>
    </row>
    <row r="18" spans="1:12" ht="40.5" customHeight="1">
      <c r="A18" s="62"/>
      <c r="B18" s="62"/>
      <c r="C18" s="7" t="s">
        <v>113</v>
      </c>
      <c r="D18" s="68" t="s">
        <v>123</v>
      </c>
      <c r="E18" s="69"/>
      <c r="F18" s="70"/>
      <c r="G18" s="15" t="s">
        <v>124</v>
      </c>
      <c r="H18" s="15" t="s">
        <v>125</v>
      </c>
      <c r="I18" s="71">
        <v>10</v>
      </c>
      <c r="J18" s="72"/>
      <c r="K18" s="6">
        <v>10</v>
      </c>
      <c r="L18" s="6"/>
    </row>
    <row r="19" spans="1:12" ht="40.5" customHeight="1">
      <c r="A19" s="62"/>
      <c r="B19" s="62"/>
      <c r="C19" s="7" t="s">
        <v>127</v>
      </c>
      <c r="D19" s="68" t="s">
        <v>144</v>
      </c>
      <c r="E19" s="69"/>
      <c r="F19" s="70"/>
      <c r="G19" s="6" t="s">
        <v>145</v>
      </c>
      <c r="H19" s="6" t="s">
        <v>145</v>
      </c>
      <c r="I19" s="71">
        <v>10</v>
      </c>
      <c r="J19" s="72"/>
      <c r="K19" s="6">
        <v>10</v>
      </c>
      <c r="L19" s="6"/>
    </row>
    <row r="20" spans="1:12" ht="40.5" customHeight="1">
      <c r="A20" s="62"/>
      <c r="B20" s="7" t="s">
        <v>148</v>
      </c>
      <c r="C20" s="7" t="s">
        <v>149</v>
      </c>
      <c r="D20" s="68" t="s">
        <v>162</v>
      </c>
      <c r="E20" s="69"/>
      <c r="F20" s="70"/>
      <c r="G20" s="5" t="s">
        <v>151</v>
      </c>
      <c r="H20" s="5" t="s">
        <v>151</v>
      </c>
      <c r="I20" s="71">
        <v>30</v>
      </c>
      <c r="J20" s="72"/>
      <c r="K20" s="6">
        <v>28</v>
      </c>
      <c r="L20" s="6"/>
    </row>
    <row r="21" spans="1:12" ht="40.5" customHeight="1">
      <c r="A21" s="62"/>
      <c r="B21" s="7" t="s">
        <v>167</v>
      </c>
      <c r="C21" s="16" t="s">
        <v>168</v>
      </c>
      <c r="D21" s="68" t="s">
        <v>178</v>
      </c>
      <c r="E21" s="69"/>
      <c r="F21" s="70"/>
      <c r="G21" s="14">
        <v>1</v>
      </c>
      <c r="H21" s="14">
        <v>1</v>
      </c>
      <c r="I21" s="71">
        <v>10</v>
      </c>
      <c r="J21" s="72"/>
      <c r="K21" s="6">
        <v>8</v>
      </c>
      <c r="L21" s="17" t="s">
        <v>174</v>
      </c>
    </row>
    <row r="22" spans="1:12" ht="23.45" customHeight="1">
      <c r="A22" s="62" t="s">
        <v>179</v>
      </c>
      <c r="B22" s="62"/>
      <c r="C22" s="62"/>
      <c r="D22" s="62"/>
      <c r="E22" s="62"/>
      <c r="F22" s="62"/>
      <c r="G22" s="62"/>
      <c r="H22" s="62"/>
      <c r="I22" s="62">
        <f>SUM(I16:J21)+J8</f>
        <v>100</v>
      </c>
      <c r="J22" s="62"/>
      <c r="K22" s="23">
        <f>SUM(K16:K21)+L8</f>
        <v>96</v>
      </c>
      <c r="L22" s="27"/>
    </row>
    <row r="23" spans="1:12" ht="23.45" customHeight="1">
      <c r="A23" s="91" t="s">
        <v>219</v>
      </c>
      <c r="B23" s="92"/>
      <c r="C23" s="92"/>
      <c r="D23" s="92"/>
      <c r="E23" s="92"/>
      <c r="F23" s="92"/>
      <c r="G23" s="92"/>
      <c r="H23" s="92"/>
      <c r="I23" s="92"/>
      <c r="J23" s="92"/>
      <c r="K23" s="92"/>
      <c r="L23" s="92"/>
    </row>
    <row r="24" spans="1:12" ht="23.45" customHeight="1">
      <c r="A24" s="80" t="s">
        <v>181</v>
      </c>
      <c r="B24" s="80"/>
      <c r="C24" s="80"/>
      <c r="D24" s="80"/>
      <c r="E24" s="80"/>
      <c r="F24" s="80"/>
      <c r="G24" s="80"/>
      <c r="H24" s="80"/>
      <c r="I24" s="80"/>
      <c r="J24" s="80"/>
      <c r="K24" s="80"/>
      <c r="L24" s="80"/>
    </row>
    <row r="25" spans="1:12" ht="23.45" customHeight="1">
      <c r="A25" s="80"/>
      <c r="B25" s="80"/>
      <c r="C25" s="80"/>
      <c r="D25" s="80"/>
      <c r="E25" s="80"/>
      <c r="F25" s="80"/>
      <c r="G25" s="80"/>
      <c r="H25" s="80"/>
      <c r="I25" s="80"/>
      <c r="J25" s="80"/>
      <c r="K25" s="80"/>
      <c r="L25" s="80"/>
    </row>
    <row r="26" spans="1:12" ht="23.45" customHeight="1">
      <c r="A26" s="80"/>
      <c r="B26" s="80"/>
      <c r="C26" s="80"/>
      <c r="D26" s="80"/>
      <c r="E26" s="80"/>
      <c r="F26" s="80"/>
      <c r="G26" s="80"/>
      <c r="H26" s="80"/>
      <c r="I26" s="80"/>
      <c r="J26" s="80"/>
      <c r="K26" s="80"/>
      <c r="L26" s="80"/>
    </row>
    <row r="27" spans="1:12" ht="23.45" customHeight="1">
      <c r="A27" s="80"/>
      <c r="B27" s="80"/>
      <c r="C27" s="80"/>
      <c r="D27" s="80"/>
      <c r="E27" s="80"/>
      <c r="F27" s="80"/>
      <c r="G27" s="80"/>
      <c r="H27" s="80"/>
      <c r="I27" s="80"/>
      <c r="J27" s="80"/>
      <c r="K27" s="80"/>
      <c r="L27" s="80"/>
    </row>
    <row r="28" spans="1:12" ht="23.45" customHeight="1">
      <c r="A28" s="80"/>
      <c r="B28" s="80"/>
      <c r="C28" s="80"/>
      <c r="D28" s="80"/>
      <c r="E28" s="80"/>
      <c r="F28" s="80"/>
      <c r="G28" s="80"/>
      <c r="H28" s="80"/>
      <c r="I28" s="80"/>
      <c r="J28" s="80"/>
      <c r="K28" s="80"/>
      <c r="L28" s="80"/>
    </row>
    <row r="29" spans="1:12" ht="23.45" customHeight="1">
      <c r="A29" s="80"/>
      <c r="B29" s="80"/>
      <c r="C29" s="80"/>
      <c r="D29" s="80"/>
      <c r="E29" s="80"/>
      <c r="F29" s="80"/>
      <c r="G29" s="80"/>
      <c r="H29" s="80"/>
      <c r="I29" s="80"/>
      <c r="J29" s="80"/>
      <c r="K29" s="80"/>
      <c r="L29" s="80"/>
    </row>
    <row r="30" spans="1:12" ht="23.45" customHeight="1">
      <c r="A30" s="80"/>
      <c r="B30" s="80"/>
      <c r="C30" s="80"/>
      <c r="D30" s="80"/>
      <c r="E30" s="80"/>
      <c r="F30" s="80"/>
      <c r="G30" s="80"/>
      <c r="H30" s="80"/>
      <c r="I30" s="80"/>
      <c r="J30" s="80"/>
      <c r="K30" s="80"/>
      <c r="L30" s="80"/>
    </row>
    <row r="31" spans="1:12" ht="23.45" customHeight="1">
      <c r="A31" s="80"/>
      <c r="B31" s="80"/>
      <c r="C31" s="80"/>
      <c r="D31" s="80"/>
      <c r="E31" s="80"/>
      <c r="F31" s="80"/>
      <c r="G31" s="80"/>
      <c r="H31" s="80"/>
      <c r="I31" s="80"/>
      <c r="J31" s="80"/>
      <c r="K31" s="80"/>
      <c r="L31" s="80"/>
    </row>
    <row r="32" spans="1:12" ht="23.45" customHeight="1">
      <c r="A32" s="80"/>
      <c r="B32" s="80"/>
      <c r="C32" s="80"/>
      <c r="D32" s="80"/>
      <c r="E32" s="80"/>
      <c r="F32" s="80"/>
      <c r="G32" s="80"/>
      <c r="H32" s="80"/>
      <c r="I32" s="80"/>
      <c r="J32" s="80"/>
      <c r="K32" s="80"/>
      <c r="L32" s="80"/>
    </row>
    <row r="33" spans="1:12" ht="23.45" customHeight="1">
      <c r="A33" s="80"/>
      <c r="B33" s="80"/>
      <c r="C33" s="80"/>
      <c r="D33" s="80"/>
      <c r="E33" s="80"/>
      <c r="F33" s="80"/>
      <c r="G33" s="80"/>
      <c r="H33" s="80"/>
      <c r="I33" s="80"/>
      <c r="J33" s="80"/>
      <c r="K33" s="80"/>
      <c r="L33" s="80"/>
    </row>
    <row r="34" spans="1:12" ht="23.45" customHeight="1">
      <c r="A34" s="80"/>
      <c r="B34" s="80"/>
      <c r="C34" s="80"/>
      <c r="D34" s="80"/>
      <c r="E34" s="80"/>
      <c r="F34" s="80"/>
      <c r="G34" s="80"/>
      <c r="H34" s="80"/>
      <c r="I34" s="80"/>
      <c r="J34" s="80"/>
      <c r="K34" s="80"/>
      <c r="L34" s="80"/>
    </row>
  </sheetData>
  <mergeCells count="58">
    <mergeCell ref="A24:L34"/>
    <mergeCell ref="D14:F15"/>
    <mergeCell ref="A7:B11"/>
    <mergeCell ref="A12:A13"/>
    <mergeCell ref="A14:A21"/>
    <mergeCell ref="B14:B15"/>
    <mergeCell ref="B16:B19"/>
    <mergeCell ref="C14:C15"/>
    <mergeCell ref="D21:F21"/>
    <mergeCell ref="I21:J21"/>
    <mergeCell ref="A22:H22"/>
    <mergeCell ref="I22:J22"/>
    <mergeCell ref="A23:L23"/>
    <mergeCell ref="D18:F18"/>
    <mergeCell ref="I18:J18"/>
    <mergeCell ref="D19:F19"/>
    <mergeCell ref="I19:J19"/>
    <mergeCell ref="D20:F20"/>
    <mergeCell ref="I20:J20"/>
    <mergeCell ref="B13:G13"/>
    <mergeCell ref="H13:L13"/>
    <mergeCell ref="D16:F16"/>
    <mergeCell ref="I16:J16"/>
    <mergeCell ref="D17:F17"/>
    <mergeCell ref="I17:J17"/>
    <mergeCell ref="K14:K15"/>
    <mergeCell ref="L14:L15"/>
    <mergeCell ref="I14:J15"/>
    <mergeCell ref="C11:D11"/>
    <mergeCell ref="F11:G11"/>
    <mergeCell ref="H11:I11"/>
    <mergeCell ref="B12:G12"/>
    <mergeCell ref="H12:L12"/>
    <mergeCell ref="C9:D9"/>
    <mergeCell ref="F9:G9"/>
    <mergeCell ref="H9:I9"/>
    <mergeCell ref="C10:D10"/>
    <mergeCell ref="F10:G10"/>
    <mergeCell ref="H10:I10"/>
    <mergeCell ref="C7:D7"/>
    <mergeCell ref="F7:G7"/>
    <mergeCell ref="H7:I7"/>
    <mergeCell ref="C8:D8"/>
    <mergeCell ref="F8:G8"/>
    <mergeCell ref="H8:I8"/>
    <mergeCell ref="A5:B5"/>
    <mergeCell ref="C5:G5"/>
    <mergeCell ref="H5:I5"/>
    <mergeCell ref="J5:L5"/>
    <mergeCell ref="A6:B6"/>
    <mergeCell ref="C6:G6"/>
    <mergeCell ref="H6:I6"/>
    <mergeCell ref="J6:L6"/>
    <mergeCell ref="A1:L1"/>
    <mergeCell ref="A2:L2"/>
    <mergeCell ref="A3:L3"/>
    <mergeCell ref="A4:B4"/>
    <mergeCell ref="C4:L4"/>
  </mergeCells>
  <phoneticPr fontId="16" type="noConversion"/>
  <pageMargins left="0.69930555555555596" right="0.69930555555555596" top="0.75" bottom="0.75" header="0.3" footer="0.3"/>
  <pageSetup paperSize="9" scale="77" orientation="portrait"/>
</worksheet>
</file>

<file path=xl/worksheets/sheet10.xml><?xml version="1.0" encoding="utf-8"?>
<worksheet xmlns="http://schemas.openxmlformats.org/spreadsheetml/2006/main" xmlns:r="http://schemas.openxmlformats.org/officeDocument/2006/relationships">
  <sheetPr>
    <outlinePr summaryBelow="0" summaryRight="0"/>
    <pageSetUpPr fitToPage="1"/>
  </sheetPr>
  <dimension ref="A1:AN35"/>
  <sheetViews>
    <sheetView topLeftCell="A13" workbookViewId="0">
      <selection activeCell="J8" activeCellId="1" sqref="K16:K22 J8"/>
    </sheetView>
  </sheetViews>
  <sheetFormatPr defaultColWidth="9" defaultRowHeight="23.45" customHeight="1"/>
  <cols>
    <col min="1" max="1" width="4.375" style="2" customWidth="1"/>
    <col min="2" max="2" width="8.125" style="2" customWidth="1"/>
    <col min="3" max="3" width="7.375" style="2" customWidth="1"/>
    <col min="4" max="4" width="8" style="2" customWidth="1"/>
    <col min="5" max="5" width="13.875" style="2" customWidth="1"/>
    <col min="6" max="6" width="2.125" style="2" customWidth="1"/>
    <col min="7" max="7" width="14.5" style="2" customWidth="1"/>
    <col min="8" max="8" width="15.125" style="2" customWidth="1"/>
    <col min="9" max="9" width="2.375" style="2" customWidth="1"/>
    <col min="10" max="10" width="5.5" style="2" customWidth="1"/>
    <col min="11" max="11" width="6.625" style="2" customWidth="1"/>
    <col min="12" max="12" width="13.625" style="2" customWidth="1"/>
    <col min="13" max="13" width="9" style="2" hidden="1" customWidth="1"/>
    <col min="14" max="40" width="9" style="2"/>
  </cols>
  <sheetData>
    <row r="1" spans="1:12" ht="23.45" customHeight="1">
      <c r="A1" s="59" t="s">
        <v>0</v>
      </c>
      <c r="B1" s="59"/>
      <c r="C1" s="59"/>
      <c r="D1" s="59"/>
      <c r="E1" s="59"/>
      <c r="F1" s="59"/>
      <c r="G1" s="59"/>
      <c r="H1" s="59"/>
      <c r="I1" s="59"/>
      <c r="J1" s="59"/>
      <c r="K1" s="59"/>
      <c r="L1" s="59"/>
    </row>
    <row r="2" spans="1:12" ht="23.45" customHeight="1">
      <c r="A2" s="60" t="s">
        <v>1</v>
      </c>
      <c r="B2" s="60"/>
      <c r="C2" s="60"/>
      <c r="D2" s="60"/>
      <c r="E2" s="60"/>
      <c r="F2" s="60"/>
      <c r="G2" s="60"/>
      <c r="H2" s="60"/>
      <c r="I2" s="60"/>
      <c r="J2" s="60"/>
      <c r="K2" s="60"/>
      <c r="L2" s="60"/>
    </row>
    <row r="3" spans="1:12" ht="23.45" customHeight="1">
      <c r="A3" s="86" t="s">
        <v>2</v>
      </c>
      <c r="B3" s="86"/>
      <c r="C3" s="86"/>
      <c r="D3" s="86"/>
      <c r="E3" s="86"/>
      <c r="F3" s="86"/>
      <c r="G3" s="86"/>
      <c r="H3" s="86"/>
      <c r="I3" s="86"/>
      <c r="J3" s="86"/>
      <c r="K3" s="86"/>
      <c r="L3" s="86"/>
    </row>
    <row r="4" spans="1:12" ht="23.45" customHeight="1">
      <c r="A4" s="62" t="s">
        <v>3</v>
      </c>
      <c r="B4" s="62"/>
      <c r="C4" s="63" t="s">
        <v>226</v>
      </c>
      <c r="D4" s="64"/>
      <c r="E4" s="64"/>
      <c r="F4" s="64"/>
      <c r="G4" s="64"/>
      <c r="H4" s="64"/>
      <c r="I4" s="64"/>
      <c r="J4" s="64"/>
      <c r="K4" s="64"/>
      <c r="L4" s="64"/>
    </row>
    <row r="5" spans="1:12" ht="23.45" customHeight="1">
      <c r="A5" s="62" t="s">
        <v>5</v>
      </c>
      <c r="B5" s="62"/>
      <c r="C5" s="63" t="s">
        <v>8</v>
      </c>
      <c r="D5" s="64"/>
      <c r="E5" s="64"/>
      <c r="F5" s="64"/>
      <c r="G5" s="64"/>
      <c r="H5" s="62" t="s">
        <v>7</v>
      </c>
      <c r="I5" s="62"/>
      <c r="J5" s="63" t="s">
        <v>8</v>
      </c>
      <c r="K5" s="64"/>
      <c r="L5" s="64"/>
    </row>
    <row r="6" spans="1:12" ht="23.45" customHeight="1">
      <c r="A6" s="62" t="s">
        <v>9</v>
      </c>
      <c r="B6" s="62"/>
      <c r="C6" s="63" t="s">
        <v>215</v>
      </c>
      <c r="D6" s="64"/>
      <c r="E6" s="64"/>
      <c r="F6" s="64"/>
      <c r="G6" s="64"/>
      <c r="H6" s="62" t="s">
        <v>10</v>
      </c>
      <c r="I6" s="62"/>
      <c r="J6" s="64">
        <v>84409565</v>
      </c>
      <c r="K6" s="64"/>
      <c r="L6" s="64"/>
    </row>
    <row r="7" spans="1:12" ht="23.45" customHeight="1">
      <c r="A7" s="67" t="s">
        <v>11</v>
      </c>
      <c r="B7" s="62"/>
      <c r="C7" s="62"/>
      <c r="D7" s="62"/>
      <c r="E7" s="4" t="s">
        <v>12</v>
      </c>
      <c r="F7" s="62" t="s">
        <v>13</v>
      </c>
      <c r="G7" s="62"/>
      <c r="H7" s="62" t="s">
        <v>14</v>
      </c>
      <c r="I7" s="62"/>
      <c r="J7" s="18" t="s">
        <v>15</v>
      </c>
      <c r="K7" s="18" t="s">
        <v>16</v>
      </c>
      <c r="L7" s="4" t="s">
        <v>17</v>
      </c>
    </row>
    <row r="8" spans="1:12" ht="23.45" customHeight="1">
      <c r="A8" s="62"/>
      <c r="B8" s="62"/>
      <c r="C8" s="65" t="s">
        <v>18</v>
      </c>
      <c r="D8" s="65"/>
      <c r="E8" s="8">
        <f>540000/10000</f>
        <v>54</v>
      </c>
      <c r="F8" s="66">
        <f>538500/10000</f>
        <v>53.85</v>
      </c>
      <c r="G8" s="66"/>
      <c r="H8" s="66">
        <f>538500/10000</f>
        <v>53.85</v>
      </c>
      <c r="I8" s="66"/>
      <c r="J8" s="18">
        <v>10</v>
      </c>
      <c r="K8" s="19">
        <f>H8/F8</f>
        <v>1</v>
      </c>
      <c r="L8" s="8">
        <f>K8*10</f>
        <v>10</v>
      </c>
    </row>
    <row r="9" spans="1:12" ht="27.95" customHeight="1">
      <c r="A9" s="62"/>
      <c r="B9" s="62"/>
      <c r="C9" s="62" t="s">
        <v>19</v>
      </c>
      <c r="D9" s="62"/>
      <c r="E9" s="8">
        <f>540000/10000</f>
        <v>54</v>
      </c>
      <c r="F9" s="66">
        <f>538500/10000</f>
        <v>53.85</v>
      </c>
      <c r="G9" s="66"/>
      <c r="H9" s="66">
        <f>538500/10000</f>
        <v>53.85</v>
      </c>
      <c r="I9" s="66"/>
      <c r="J9" s="20" t="s">
        <v>20</v>
      </c>
      <c r="K9" s="20"/>
      <c r="L9" s="6" t="s">
        <v>20</v>
      </c>
    </row>
    <row r="10" spans="1:12" ht="23.45" customHeight="1">
      <c r="A10" s="62"/>
      <c r="B10" s="62"/>
      <c r="C10" s="62" t="s">
        <v>21</v>
      </c>
      <c r="D10" s="62"/>
      <c r="E10" s="6"/>
      <c r="F10" s="66"/>
      <c r="G10" s="66"/>
      <c r="H10" s="66"/>
      <c r="I10" s="66"/>
      <c r="J10" s="20" t="s">
        <v>20</v>
      </c>
      <c r="K10" s="20"/>
      <c r="L10" s="6" t="s">
        <v>20</v>
      </c>
    </row>
    <row r="11" spans="1:12" ht="23.45" customHeight="1">
      <c r="A11" s="62"/>
      <c r="B11" s="62"/>
      <c r="C11" s="62" t="s">
        <v>22</v>
      </c>
      <c r="D11" s="62"/>
      <c r="E11" s="6"/>
      <c r="F11" s="66"/>
      <c r="G11" s="66"/>
      <c r="H11" s="66"/>
      <c r="I11" s="66"/>
      <c r="J11" s="20" t="s">
        <v>20</v>
      </c>
      <c r="K11" s="20"/>
      <c r="L11" s="6" t="s">
        <v>20</v>
      </c>
    </row>
    <row r="12" spans="1:12" ht="23.45" customHeight="1">
      <c r="A12" s="62" t="s">
        <v>23</v>
      </c>
      <c r="B12" s="62" t="s">
        <v>24</v>
      </c>
      <c r="C12" s="62"/>
      <c r="D12" s="62"/>
      <c r="E12" s="62"/>
      <c r="F12" s="62"/>
      <c r="G12" s="62"/>
      <c r="H12" s="62" t="s">
        <v>25</v>
      </c>
      <c r="I12" s="62"/>
      <c r="J12" s="62"/>
      <c r="K12" s="62"/>
      <c r="L12" s="62"/>
    </row>
    <row r="13" spans="1:12" ht="188.1" customHeight="1">
      <c r="A13" s="62"/>
      <c r="B13" s="63" t="s">
        <v>227</v>
      </c>
      <c r="C13" s="64"/>
      <c r="D13" s="64"/>
      <c r="E13" s="64"/>
      <c r="F13" s="64"/>
      <c r="G13" s="64"/>
      <c r="H13" s="63" t="s">
        <v>228</v>
      </c>
      <c r="I13" s="64"/>
      <c r="J13" s="64"/>
      <c r="K13" s="64"/>
      <c r="L13" s="64"/>
    </row>
    <row r="14" spans="1:12" ht="23.45" customHeight="1">
      <c r="A14" s="67" t="s">
        <v>27</v>
      </c>
      <c r="B14" s="62" t="s">
        <v>28</v>
      </c>
      <c r="C14" s="62" t="s">
        <v>29</v>
      </c>
      <c r="D14" s="62" t="s">
        <v>30</v>
      </c>
      <c r="E14" s="62"/>
      <c r="F14" s="62"/>
      <c r="G14" s="4" t="s">
        <v>31</v>
      </c>
      <c r="H14" s="4" t="s">
        <v>32</v>
      </c>
      <c r="I14" s="62" t="s">
        <v>15</v>
      </c>
      <c r="J14" s="62"/>
      <c r="K14" s="83" t="s">
        <v>17</v>
      </c>
      <c r="L14" s="67" t="s">
        <v>33</v>
      </c>
    </row>
    <row r="15" spans="1:12" ht="23.45" customHeight="1">
      <c r="A15" s="62"/>
      <c r="B15" s="62"/>
      <c r="C15" s="62"/>
      <c r="D15" s="62"/>
      <c r="E15" s="62"/>
      <c r="F15" s="62"/>
      <c r="G15" s="4" t="s">
        <v>34</v>
      </c>
      <c r="H15" s="4" t="s">
        <v>35</v>
      </c>
      <c r="I15" s="62"/>
      <c r="J15" s="62"/>
      <c r="K15" s="85"/>
      <c r="L15" s="62"/>
    </row>
    <row r="16" spans="1:12" ht="40.5" customHeight="1">
      <c r="A16" s="62"/>
      <c r="B16" s="67" t="s">
        <v>36</v>
      </c>
      <c r="C16" s="9" t="s">
        <v>37</v>
      </c>
      <c r="D16" s="68" t="s">
        <v>88</v>
      </c>
      <c r="E16" s="69"/>
      <c r="F16" s="70"/>
      <c r="G16" s="5" t="s">
        <v>89</v>
      </c>
      <c r="H16" s="6" t="s">
        <v>90</v>
      </c>
      <c r="I16" s="71">
        <v>10</v>
      </c>
      <c r="J16" s="72"/>
      <c r="K16" s="6">
        <v>10</v>
      </c>
      <c r="L16" s="6"/>
    </row>
    <row r="17" spans="1:13" s="2" customFormat="1" ht="40.5" customHeight="1">
      <c r="A17" s="62"/>
      <c r="B17" s="62"/>
      <c r="C17" s="93" t="s">
        <v>95</v>
      </c>
      <c r="D17" s="68" t="s">
        <v>109</v>
      </c>
      <c r="E17" s="69"/>
      <c r="F17" s="70"/>
      <c r="G17" s="14">
        <v>1</v>
      </c>
      <c r="H17" s="14">
        <v>1</v>
      </c>
      <c r="I17" s="71">
        <v>10</v>
      </c>
      <c r="J17" s="72"/>
      <c r="K17" s="6">
        <v>10</v>
      </c>
      <c r="L17" s="6"/>
    </row>
    <row r="18" spans="1:13" s="2" customFormat="1" ht="40.5" customHeight="1">
      <c r="A18" s="62"/>
      <c r="B18" s="62"/>
      <c r="C18" s="84"/>
      <c r="D18" s="68" t="s">
        <v>110</v>
      </c>
      <c r="E18" s="69"/>
      <c r="F18" s="70"/>
      <c r="G18" s="6" t="s">
        <v>111</v>
      </c>
      <c r="H18" s="6" t="s">
        <v>111</v>
      </c>
      <c r="I18" s="71">
        <v>10</v>
      </c>
      <c r="J18" s="72"/>
      <c r="K18" s="6">
        <v>10</v>
      </c>
      <c r="L18" s="6"/>
    </row>
    <row r="19" spans="1:13" ht="40.5" customHeight="1">
      <c r="A19" s="62"/>
      <c r="B19" s="62"/>
      <c r="C19" s="7" t="s">
        <v>113</v>
      </c>
      <c r="D19" s="68" t="s">
        <v>119</v>
      </c>
      <c r="E19" s="69"/>
      <c r="F19" s="70"/>
      <c r="G19" s="15" t="s">
        <v>126</v>
      </c>
      <c r="H19" s="15" t="s">
        <v>126</v>
      </c>
      <c r="I19" s="71">
        <v>10</v>
      </c>
      <c r="J19" s="72"/>
      <c r="K19" s="6">
        <v>10</v>
      </c>
      <c r="L19" s="6"/>
    </row>
    <row r="20" spans="1:13" ht="40.5" customHeight="1">
      <c r="A20" s="62"/>
      <c r="B20" s="62"/>
      <c r="C20" s="9" t="s">
        <v>127</v>
      </c>
      <c r="D20" s="68" t="s">
        <v>146</v>
      </c>
      <c r="E20" s="69"/>
      <c r="F20" s="70"/>
      <c r="G20" s="5" t="s">
        <v>147</v>
      </c>
      <c r="H20" s="5" t="s">
        <v>147</v>
      </c>
      <c r="I20" s="71">
        <v>10</v>
      </c>
      <c r="J20" s="72"/>
      <c r="K20" s="6">
        <v>5</v>
      </c>
      <c r="L20" s="22" t="s">
        <v>229</v>
      </c>
    </row>
    <row r="21" spans="1:13" ht="40.5" customHeight="1">
      <c r="A21" s="62"/>
      <c r="B21" s="7" t="s">
        <v>148</v>
      </c>
      <c r="C21" s="7" t="s">
        <v>149</v>
      </c>
      <c r="D21" s="68" t="s">
        <v>163</v>
      </c>
      <c r="E21" s="69"/>
      <c r="F21" s="70"/>
      <c r="G21" s="5" t="s">
        <v>97</v>
      </c>
      <c r="H21" s="5" t="s">
        <v>97</v>
      </c>
      <c r="I21" s="71">
        <v>30</v>
      </c>
      <c r="J21" s="72"/>
      <c r="K21" s="21">
        <v>25</v>
      </c>
      <c r="L21" s="21"/>
    </row>
    <row r="22" spans="1:13" ht="40.5" customHeight="1">
      <c r="A22" s="62"/>
      <c r="B22" s="7" t="s">
        <v>167</v>
      </c>
      <c r="C22" s="16" t="s">
        <v>168</v>
      </c>
      <c r="D22" s="68" t="s">
        <v>178</v>
      </c>
      <c r="E22" s="69"/>
      <c r="F22" s="70"/>
      <c r="G22" s="6" t="s">
        <v>102</v>
      </c>
      <c r="H22" s="6" t="s">
        <v>102</v>
      </c>
      <c r="I22" s="71">
        <v>10</v>
      </c>
      <c r="J22" s="72"/>
      <c r="K22" s="21">
        <v>8</v>
      </c>
      <c r="L22" s="17" t="s">
        <v>174</v>
      </c>
      <c r="M22" s="2">
        <f>SUM(K22:K22)</f>
        <v>8</v>
      </c>
    </row>
    <row r="23" spans="1:13" ht="23.45" customHeight="1">
      <c r="A23" s="62" t="s">
        <v>179</v>
      </c>
      <c r="B23" s="62"/>
      <c r="C23" s="62"/>
      <c r="D23" s="62"/>
      <c r="E23" s="62"/>
      <c r="F23" s="62"/>
      <c r="G23" s="62"/>
      <c r="H23" s="62"/>
      <c r="I23" s="62">
        <f>SUM(I16:J22)+J8</f>
        <v>100</v>
      </c>
      <c r="J23" s="62"/>
      <c r="K23" s="23">
        <f>SUM(K16:K22)+L8</f>
        <v>88</v>
      </c>
      <c r="L23" s="24"/>
    </row>
    <row r="24" spans="1:13" ht="23.45" customHeight="1">
      <c r="A24" s="91" t="s">
        <v>230</v>
      </c>
      <c r="B24" s="92"/>
      <c r="C24" s="92"/>
      <c r="D24" s="92"/>
      <c r="E24" s="92"/>
      <c r="F24" s="92"/>
      <c r="G24" s="92"/>
      <c r="H24" s="92"/>
      <c r="I24" s="92"/>
      <c r="J24" s="92"/>
      <c r="K24" s="92"/>
      <c r="L24" s="92"/>
    </row>
    <row r="25" spans="1:13" ht="23.45" customHeight="1">
      <c r="A25" s="80" t="s">
        <v>181</v>
      </c>
      <c r="B25" s="80"/>
      <c r="C25" s="80"/>
      <c r="D25" s="80"/>
      <c r="E25" s="80"/>
      <c r="F25" s="80"/>
      <c r="G25" s="80"/>
      <c r="H25" s="80"/>
      <c r="I25" s="80"/>
      <c r="J25" s="80"/>
      <c r="K25" s="80"/>
      <c r="L25" s="80"/>
    </row>
    <row r="26" spans="1:13" ht="23.45" customHeight="1">
      <c r="A26" s="80"/>
      <c r="B26" s="80"/>
      <c r="C26" s="80"/>
      <c r="D26" s="80"/>
      <c r="E26" s="80"/>
      <c r="F26" s="80"/>
      <c r="G26" s="80"/>
      <c r="H26" s="80"/>
      <c r="I26" s="80"/>
      <c r="J26" s="80"/>
      <c r="K26" s="80"/>
      <c r="L26" s="80"/>
    </row>
    <row r="27" spans="1:13" ht="23.45" customHeight="1">
      <c r="A27" s="80"/>
      <c r="B27" s="80"/>
      <c r="C27" s="80"/>
      <c r="D27" s="80"/>
      <c r="E27" s="80"/>
      <c r="F27" s="80"/>
      <c r="G27" s="80"/>
      <c r="H27" s="80"/>
      <c r="I27" s="80"/>
      <c r="J27" s="80"/>
      <c r="K27" s="80"/>
      <c r="L27" s="80"/>
    </row>
    <row r="28" spans="1:13" ht="23.45" customHeight="1">
      <c r="A28" s="80"/>
      <c r="B28" s="80"/>
      <c r="C28" s="80"/>
      <c r="D28" s="80"/>
      <c r="E28" s="80"/>
      <c r="F28" s="80"/>
      <c r="G28" s="80"/>
      <c r="H28" s="80"/>
      <c r="I28" s="80"/>
      <c r="J28" s="80"/>
      <c r="K28" s="80"/>
      <c r="L28" s="80"/>
    </row>
    <row r="29" spans="1:13" ht="23.45" customHeight="1">
      <c r="A29" s="80"/>
      <c r="B29" s="80"/>
      <c r="C29" s="80"/>
      <c r="D29" s="80"/>
      <c r="E29" s="80"/>
      <c r="F29" s="80"/>
      <c r="G29" s="80"/>
      <c r="H29" s="80"/>
      <c r="I29" s="80"/>
      <c r="J29" s="80"/>
      <c r="K29" s="80"/>
      <c r="L29" s="80"/>
    </row>
    <row r="30" spans="1:13" ht="23.45" customHeight="1">
      <c r="A30" s="80"/>
      <c r="B30" s="80"/>
      <c r="C30" s="80"/>
      <c r="D30" s="80"/>
      <c r="E30" s="80"/>
      <c r="F30" s="80"/>
      <c r="G30" s="80"/>
      <c r="H30" s="80"/>
      <c r="I30" s="80"/>
      <c r="J30" s="80"/>
      <c r="K30" s="80"/>
      <c r="L30" s="80"/>
    </row>
    <row r="31" spans="1:13" ht="23.45" customHeight="1">
      <c r="A31" s="80"/>
      <c r="B31" s="80"/>
      <c r="C31" s="80"/>
      <c r="D31" s="80"/>
      <c r="E31" s="80"/>
      <c r="F31" s="80"/>
      <c r="G31" s="80"/>
      <c r="H31" s="80"/>
      <c r="I31" s="80"/>
      <c r="J31" s="80"/>
      <c r="K31" s="80"/>
      <c r="L31" s="80"/>
    </row>
    <row r="32" spans="1:13" ht="23.45" customHeight="1">
      <c r="A32" s="80"/>
      <c r="B32" s="80"/>
      <c r="C32" s="80"/>
      <c r="D32" s="80"/>
      <c r="E32" s="80"/>
      <c r="F32" s="80"/>
      <c r="G32" s="80"/>
      <c r="H32" s="80"/>
      <c r="I32" s="80"/>
      <c r="J32" s="80"/>
      <c r="K32" s="80"/>
      <c r="L32" s="80"/>
    </row>
    <row r="33" spans="1:12" ht="23.45" customHeight="1">
      <c r="A33" s="80"/>
      <c r="B33" s="80"/>
      <c r="C33" s="80"/>
      <c r="D33" s="80"/>
      <c r="E33" s="80"/>
      <c r="F33" s="80"/>
      <c r="G33" s="80"/>
      <c r="H33" s="80"/>
      <c r="I33" s="80"/>
      <c r="J33" s="80"/>
      <c r="K33" s="80"/>
      <c r="L33" s="80"/>
    </row>
    <row r="34" spans="1:12" ht="23.45" customHeight="1">
      <c r="A34" s="80"/>
      <c r="B34" s="80"/>
      <c r="C34" s="80"/>
      <c r="D34" s="80"/>
      <c r="E34" s="80"/>
      <c r="F34" s="80"/>
      <c r="G34" s="80"/>
      <c r="H34" s="80"/>
      <c r="I34" s="80"/>
      <c r="J34" s="80"/>
      <c r="K34" s="80"/>
      <c r="L34" s="80"/>
    </row>
    <row r="35" spans="1:12" ht="23.45" customHeight="1">
      <c r="A35" s="80"/>
      <c r="B35" s="80"/>
      <c r="C35" s="80"/>
      <c r="D35" s="80"/>
      <c r="E35" s="80"/>
      <c r="F35" s="80"/>
      <c r="G35" s="80"/>
      <c r="H35" s="80"/>
      <c r="I35" s="80"/>
      <c r="J35" s="80"/>
      <c r="K35" s="80"/>
      <c r="L35" s="80"/>
    </row>
  </sheetData>
  <mergeCells count="61">
    <mergeCell ref="A25:L35"/>
    <mergeCell ref="A7:B11"/>
    <mergeCell ref="A24:L24"/>
    <mergeCell ref="A12:A13"/>
    <mergeCell ref="A14:A22"/>
    <mergeCell ref="B14:B15"/>
    <mergeCell ref="B16:B20"/>
    <mergeCell ref="C14:C15"/>
    <mergeCell ref="C17:C18"/>
    <mergeCell ref="K14:K15"/>
    <mergeCell ref="L14:L15"/>
    <mergeCell ref="D14:F15"/>
    <mergeCell ref="I14:J15"/>
    <mergeCell ref="D21:F21"/>
    <mergeCell ref="I21:J21"/>
    <mergeCell ref="D22:F22"/>
    <mergeCell ref="I22:J22"/>
    <mergeCell ref="A23:H23"/>
    <mergeCell ref="I23:J23"/>
    <mergeCell ref="D18:F18"/>
    <mergeCell ref="I18:J18"/>
    <mergeCell ref="D19:F19"/>
    <mergeCell ref="I19:J19"/>
    <mergeCell ref="D20:F20"/>
    <mergeCell ref="I20:J20"/>
    <mergeCell ref="B13:G13"/>
    <mergeCell ref="H13:L13"/>
    <mergeCell ref="D16:F16"/>
    <mergeCell ref="I16:J16"/>
    <mergeCell ref="D17:F17"/>
    <mergeCell ref="I17:J17"/>
    <mergeCell ref="C11:D11"/>
    <mergeCell ref="F11:G11"/>
    <mergeCell ref="H11:I11"/>
    <mergeCell ref="B12:G12"/>
    <mergeCell ref="H12:L12"/>
    <mergeCell ref="C9:D9"/>
    <mergeCell ref="F9:G9"/>
    <mergeCell ref="H9:I9"/>
    <mergeCell ref="C10:D10"/>
    <mergeCell ref="F10:G10"/>
    <mergeCell ref="H10:I10"/>
    <mergeCell ref="C7:D7"/>
    <mergeCell ref="F7:G7"/>
    <mergeCell ref="H7:I7"/>
    <mergeCell ref="C8:D8"/>
    <mergeCell ref="F8:G8"/>
    <mergeCell ref="H8:I8"/>
    <mergeCell ref="A5:B5"/>
    <mergeCell ref="C5:G5"/>
    <mergeCell ref="H5:I5"/>
    <mergeCell ref="J5:L5"/>
    <mergeCell ref="A6:B6"/>
    <mergeCell ref="C6:G6"/>
    <mergeCell ref="H6:I6"/>
    <mergeCell ref="J6:L6"/>
    <mergeCell ref="A1:L1"/>
    <mergeCell ref="A2:L2"/>
    <mergeCell ref="A3:L3"/>
    <mergeCell ref="A4:B4"/>
    <mergeCell ref="C4:L4"/>
  </mergeCells>
  <phoneticPr fontId="16" type="noConversion"/>
  <pageMargins left="0.69930555555555596" right="0.69930555555555596" top="0.75" bottom="0.75" header="0.3" footer="0.3"/>
  <pageSetup paperSize="9" scale="76" orientation="portrait"/>
</worksheet>
</file>

<file path=xl/worksheets/sheet11.xml><?xml version="1.0" encoding="utf-8"?>
<worksheet xmlns="http://schemas.openxmlformats.org/spreadsheetml/2006/main" xmlns:r="http://schemas.openxmlformats.org/officeDocument/2006/relationships">
  <sheetPr>
    <outlinePr summaryBelow="0" summaryRight="0"/>
  </sheetPr>
  <dimension ref="A2:E12"/>
  <sheetViews>
    <sheetView workbookViewId="0">
      <selection activeCell="D16" sqref="D16"/>
    </sheetView>
  </sheetViews>
  <sheetFormatPr defaultColWidth="9" defaultRowHeight="13.5" customHeight="1"/>
  <sheetData>
    <row r="2" spans="1:5" ht="13.5" customHeight="1">
      <c r="A2" s="1"/>
      <c r="B2" s="2" t="s">
        <v>231</v>
      </c>
      <c r="C2" s="2" t="s">
        <v>232</v>
      </c>
      <c r="D2" s="2" t="s">
        <v>167</v>
      </c>
    </row>
    <row r="3" spans="1:5" ht="13.5" customHeight="1">
      <c r="A3" s="1" t="s">
        <v>233</v>
      </c>
      <c r="B3" s="2">
        <f>50+9.9</f>
        <v>59.9</v>
      </c>
      <c r="C3" s="2">
        <v>25</v>
      </c>
      <c r="D3" s="2">
        <v>10</v>
      </c>
      <c r="E3" s="2">
        <f t="shared" ref="E3:E11" si="0">SUM(B3:D3)</f>
        <v>94.9</v>
      </c>
    </row>
    <row r="4" spans="1:5" ht="13.5" customHeight="1">
      <c r="A4" s="1" t="s">
        <v>186</v>
      </c>
      <c r="B4" s="2">
        <v>51.58</v>
      </c>
      <c r="C4" s="2">
        <v>28</v>
      </c>
      <c r="D4" s="2">
        <v>10</v>
      </c>
      <c r="E4" s="2">
        <f t="shared" si="0"/>
        <v>89.58</v>
      </c>
    </row>
    <row r="5" spans="1:5" ht="13.5" customHeight="1">
      <c r="A5" s="1" t="s">
        <v>192</v>
      </c>
      <c r="B5" s="2">
        <v>55</v>
      </c>
      <c r="C5" s="2">
        <v>15</v>
      </c>
      <c r="D5" s="2">
        <v>25</v>
      </c>
      <c r="E5" s="2">
        <f t="shared" si="0"/>
        <v>95</v>
      </c>
    </row>
    <row r="6" spans="1:5" ht="13.5" customHeight="1">
      <c r="A6" s="1" t="s">
        <v>197</v>
      </c>
      <c r="B6" s="2">
        <v>55.98</v>
      </c>
      <c r="C6" s="2">
        <v>28</v>
      </c>
      <c r="D6" s="2">
        <v>10</v>
      </c>
      <c r="E6" s="2">
        <f t="shared" si="0"/>
        <v>93.98</v>
      </c>
    </row>
    <row r="7" spans="1:5" ht="13.5" customHeight="1">
      <c r="A7" s="1" t="s">
        <v>203</v>
      </c>
      <c r="B7" s="2">
        <v>55.61</v>
      </c>
      <c r="C7" s="2">
        <v>30</v>
      </c>
      <c r="D7" s="2">
        <v>10</v>
      </c>
      <c r="E7" s="2">
        <f t="shared" si="0"/>
        <v>95.61</v>
      </c>
    </row>
    <row r="8" spans="1:5" ht="54" customHeight="1">
      <c r="A8" s="1" t="s">
        <v>214</v>
      </c>
      <c r="B8" s="2">
        <v>60</v>
      </c>
      <c r="C8" s="2">
        <v>19</v>
      </c>
      <c r="D8" s="2">
        <v>16</v>
      </c>
      <c r="E8" s="2">
        <f t="shared" si="0"/>
        <v>95</v>
      </c>
    </row>
    <row r="9" spans="1:5" ht="40.5" customHeight="1">
      <c r="A9" s="1" t="s">
        <v>220</v>
      </c>
      <c r="B9" s="2">
        <v>60</v>
      </c>
      <c r="C9" s="2">
        <v>30</v>
      </c>
      <c r="D9" s="2">
        <v>8</v>
      </c>
      <c r="E9" s="2">
        <f t="shared" si="0"/>
        <v>98</v>
      </c>
    </row>
    <row r="10" spans="1:5" ht="27" customHeight="1">
      <c r="A10" s="1" t="s">
        <v>223</v>
      </c>
      <c r="B10" s="2">
        <v>60</v>
      </c>
      <c r="C10" s="2">
        <v>28</v>
      </c>
      <c r="D10" s="2">
        <v>8</v>
      </c>
      <c r="E10" s="2">
        <f t="shared" si="0"/>
        <v>96</v>
      </c>
    </row>
    <row r="11" spans="1:5" ht="40.5" customHeight="1">
      <c r="A11" s="1" t="s">
        <v>226</v>
      </c>
      <c r="B11" s="2">
        <v>54.97</v>
      </c>
      <c r="C11" s="2">
        <v>25</v>
      </c>
      <c r="D11" s="2">
        <v>8</v>
      </c>
      <c r="E11" s="2">
        <f t="shared" si="0"/>
        <v>87.97</v>
      </c>
    </row>
    <row r="12" spans="1:5" ht="13.5" customHeight="1">
      <c r="A12" s="1"/>
      <c r="B12" s="3">
        <f>SUM(B3:B11)/9</f>
        <v>57.004444444444403</v>
      </c>
      <c r="C12" s="3">
        <f>SUM(C3:C11)/9</f>
        <v>25.3333333333333</v>
      </c>
      <c r="D12" s="3">
        <f>SUM(D3:D11)/9</f>
        <v>11.6666666666667</v>
      </c>
      <c r="E12" s="3">
        <f>SUM(E3:E11)/9</f>
        <v>94.004444444444502</v>
      </c>
    </row>
  </sheetData>
  <phoneticPr fontId="16" type="noConversion"/>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Sheet1</vt:lpstr>
      <vt:lpstr>人才服务保障</vt:lpstr>
      <vt:lpstr>人才开发</vt:lpstr>
      <vt:lpstr>联系服务</vt:lpstr>
      <vt:lpstr>交流培养</vt:lpstr>
      <vt:lpstr>调研宣传</vt:lpstr>
      <vt:lpstr>朝阳区人才地图智能决策系统</vt:lpstr>
      <vt:lpstr>网络安全等级保护测评</vt:lpstr>
      <vt:lpstr>综合服务平台运维</vt:lpstr>
      <vt:lpstr>综合服务平台升级改造项目</vt:lpstr>
      <vt:lpstr>汇总</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JINSUANPAN1</cp:lastModifiedBy>
  <dcterms:created xsi:type="dcterms:W3CDTF">2006-09-16T00:00:00Z</dcterms:created>
  <dcterms:modified xsi:type="dcterms:W3CDTF">2023-09-07T04:46:57Z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2052-10.8.0.6308</vt:lpwstr>
  </property>
  <property fmtid="{D5CDD505-2E9C-101B-9397-08002B2CF9AE}" pid="3" name="ICV">
    <vt:lpwstr>1B2420262C714A8DA80A446766DD52E0</vt:lpwstr>
  </property>
</Properties>
</file>