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695" windowHeight="12795"/>
  </bookViews>
  <sheets>
    <sheet name="表45  2021年朝阳区政府性基金专项转移支付表" sheetId="1" r:id="rId1"/>
    <sheet name="表46 朝阳区2021年政府性基金预算（草案）本级支出表" sheetId="2" r:id="rId2"/>
    <sheet name="表47 朝阳区2021年国有资本经营预算（草案）本级支出表" sheetId="3" r:id="rId3"/>
    <sheet name="表48  2021年朝阳区一般公共预算本级基本支出表" sheetId="4" r:id="rId4"/>
    <sheet name="表49 朝阳区2021年一般公共预算税收返还 和转移支付表" sheetId="5" r:id="rId5"/>
    <sheet name="表50政府债务还本付息情况表" sheetId="6" r:id="rId6"/>
    <sheet name="表512021年一般债务情况表" sheetId="7" r:id="rId7"/>
    <sheet name="2021年专项债务情况表" sheetId="8" r:id="rId8"/>
    <sheet name="表53 朝阳区2021年政府债务限额情况表" sheetId="9" r:id="rId9"/>
  </sheets>
  <calcPr calcId="144525"/>
</workbook>
</file>

<file path=xl/calcChain.xml><?xml version="1.0" encoding="utf-8"?>
<calcChain xmlns="http://schemas.openxmlformats.org/spreadsheetml/2006/main">
  <c r="C11" i="6" l="1"/>
  <c r="C4" i="6"/>
  <c r="E22" i="4"/>
  <c r="E19" i="4"/>
  <c r="E11" i="4"/>
  <c r="E6" i="4"/>
  <c r="E5" i="4"/>
  <c r="F14" i="3"/>
  <c r="E14" i="3"/>
  <c r="D14" i="3"/>
  <c r="C14" i="3"/>
  <c r="B14" i="3"/>
  <c r="F11" i="3"/>
  <c r="E11" i="3"/>
  <c r="D11" i="3"/>
  <c r="C11" i="3"/>
  <c r="B11" i="3"/>
  <c r="F10" i="3"/>
  <c r="D10" i="3"/>
  <c r="F9" i="3"/>
  <c r="D9" i="3"/>
  <c r="F8" i="3"/>
  <c r="E8" i="3"/>
  <c r="D8" i="3"/>
  <c r="C8" i="3"/>
  <c r="B8" i="3"/>
  <c r="F7" i="3"/>
  <c r="D7" i="3"/>
  <c r="F16" i="2"/>
  <c r="E16" i="2"/>
  <c r="D16" i="2"/>
  <c r="D13" i="2"/>
  <c r="F12" i="2"/>
  <c r="D12" i="2"/>
  <c r="F11" i="2"/>
  <c r="D11" i="2"/>
  <c r="B11" i="2"/>
  <c r="F10" i="2"/>
  <c r="D10" i="2"/>
  <c r="F9" i="2"/>
  <c r="D9" i="2"/>
  <c r="F8" i="2"/>
  <c r="D8" i="2"/>
  <c r="F7" i="2"/>
  <c r="D7" i="2"/>
</calcChain>
</file>

<file path=xl/sharedStrings.xml><?xml version="1.0" encoding="utf-8"?>
<sst xmlns="http://schemas.openxmlformats.org/spreadsheetml/2006/main" count="152" uniqueCount="112">
  <si>
    <r>
      <rPr>
        <sz val="18"/>
        <color indexed="8"/>
        <rFont val="方正小标宋简体"/>
        <family val="4"/>
        <charset val="134"/>
      </rPr>
      <t>表</t>
    </r>
    <r>
      <rPr>
        <sz val="18"/>
        <color indexed="8"/>
        <rFont val="Times New Roman"/>
        <family val="1"/>
      </rPr>
      <t xml:space="preserve">45 </t>
    </r>
    <r>
      <rPr>
        <sz val="18"/>
        <color indexed="8"/>
        <rFont val="方正小标宋简体"/>
        <family val="4"/>
        <charset val="134"/>
      </rPr>
      <t>朝阳区</t>
    </r>
    <r>
      <rPr>
        <sz val="18"/>
        <color indexed="8"/>
        <rFont val="Times New Roman"/>
        <family val="1"/>
      </rPr>
      <t xml:space="preserve"> 2021</t>
    </r>
    <r>
      <rPr>
        <sz val="18"/>
        <color indexed="8"/>
        <rFont val="方正小标宋简体"/>
        <family val="4"/>
        <charset val="134"/>
      </rPr>
      <t>年政府性基金专项转移支付表</t>
    </r>
  </si>
  <si>
    <t/>
  </si>
  <si>
    <t>单位：万元</t>
  </si>
  <si>
    <t>备注：我区不存在对下级政府性基金转移支付，此表为空表。</t>
  </si>
  <si>
    <t>表46 朝阳区2021年政府性基金预算（草案）本级支出表</t>
  </si>
  <si>
    <t>单位：万元、%</t>
  </si>
  <si>
    <r>
      <rPr>
        <b/>
        <sz val="12"/>
        <rFont val="Times New Roman"/>
        <family val="1"/>
      </rPr>
      <t xml:space="preserve">  </t>
    </r>
    <r>
      <rPr>
        <sz val="12"/>
        <rFont val="黑体"/>
        <family val="3"/>
        <charset val="134"/>
      </rPr>
      <t>财</t>
    </r>
    <r>
      <rPr>
        <sz val="12"/>
        <rFont val="Times New Roman"/>
        <family val="1"/>
      </rPr>
      <t xml:space="preserve"> </t>
    </r>
    <r>
      <rPr>
        <sz val="12"/>
        <rFont val="黑体"/>
        <family val="3"/>
        <charset val="134"/>
      </rPr>
      <t>政</t>
    </r>
    <r>
      <rPr>
        <sz val="12"/>
        <rFont val="Times New Roman"/>
        <family val="1"/>
      </rPr>
      <t xml:space="preserve"> </t>
    </r>
    <r>
      <rPr>
        <sz val="12"/>
        <rFont val="黑体"/>
        <family val="3"/>
        <charset val="134"/>
      </rPr>
      <t>支</t>
    </r>
    <r>
      <rPr>
        <sz val="12"/>
        <rFont val="Times New Roman"/>
        <family val="1"/>
      </rPr>
      <t xml:space="preserve"> </t>
    </r>
    <r>
      <rPr>
        <sz val="12"/>
        <rFont val="黑体"/>
        <family val="3"/>
        <charset val="134"/>
      </rPr>
      <t>出</t>
    </r>
  </si>
  <si>
    <r>
      <rPr>
        <sz val="12"/>
        <rFont val="黑体"/>
        <family val="3"/>
        <charset val="134"/>
      </rPr>
      <t>预算科目</t>
    </r>
  </si>
  <si>
    <r>
      <rPr>
        <sz val="12"/>
        <rFont val="Times New Roman"/>
        <family val="1"/>
      </rPr>
      <t>2021</t>
    </r>
    <r>
      <rPr>
        <sz val="12"/>
        <rFont val="黑体"/>
        <family val="3"/>
        <charset val="134"/>
      </rPr>
      <t>年
预算数</t>
    </r>
  </si>
  <si>
    <r>
      <rPr>
        <sz val="12"/>
        <rFont val="Times New Roman"/>
        <family val="1"/>
      </rPr>
      <t>2020</t>
    </r>
    <r>
      <rPr>
        <sz val="12"/>
        <rFont val="黑体"/>
        <family val="3"/>
        <charset val="134"/>
      </rPr>
      <t>年
完成数</t>
    </r>
  </si>
  <si>
    <r>
      <rPr>
        <sz val="12"/>
        <rFont val="黑体"/>
        <family val="3"/>
        <charset val="134"/>
      </rPr>
      <t>比预计
增长</t>
    </r>
  </si>
  <si>
    <r>
      <rPr>
        <sz val="12"/>
        <rFont val="Times New Roman"/>
        <family val="1"/>
      </rPr>
      <t>2020</t>
    </r>
    <r>
      <rPr>
        <sz val="12"/>
        <rFont val="黑体"/>
        <family val="3"/>
        <charset val="134"/>
      </rPr>
      <t>年
调整预算数</t>
    </r>
  </si>
  <si>
    <t>比调整预算
增长</t>
  </si>
  <si>
    <r>
      <rPr>
        <sz val="12"/>
        <rFont val="黑体"/>
        <family val="3"/>
        <charset val="134"/>
      </rPr>
      <t>预计数</t>
    </r>
  </si>
  <si>
    <t>10=8/9*100-100</t>
  </si>
  <si>
    <t>12=8/11*100-100</t>
  </si>
  <si>
    <t>一、城乡社区支出</t>
  </si>
  <si>
    <t>二、社会保障和就业支出</t>
  </si>
  <si>
    <t>三、其他支出</t>
  </si>
  <si>
    <t>四、抗疫特别国债安排的支出</t>
  </si>
  <si>
    <t>政府性基金支出合计</t>
  </si>
  <si>
    <t>上缴北京市债券还本付息等支出</t>
  </si>
  <si>
    <t>当年结余</t>
  </si>
  <si>
    <t>补充预算稳定调节基金</t>
  </si>
  <si>
    <t>总   计</t>
  </si>
  <si>
    <t>表47 朝阳区2021年国有资本经营预算（草案）本级支出表</t>
  </si>
  <si>
    <r>
      <rPr>
        <sz val="12"/>
        <rFont val="Times New Roman"/>
        <family val="1"/>
      </rPr>
      <t>2020</t>
    </r>
    <r>
      <rPr>
        <sz val="12"/>
        <rFont val="黑体"/>
        <family val="3"/>
        <charset val="134"/>
      </rPr>
      <t>年
预算数</t>
    </r>
  </si>
  <si>
    <r>
      <rPr>
        <sz val="12"/>
        <rFont val="黑体"/>
        <family val="3"/>
        <charset val="134"/>
      </rPr>
      <t>比预算
增长</t>
    </r>
  </si>
  <si>
    <t>一、国有经济结构调整支出</t>
  </si>
  <si>
    <t>二、解决历史遗留问题及改革成本支出</t>
  </si>
  <si>
    <t>三、其他国有资本经营预算支出</t>
  </si>
  <si>
    <t>四、国有资本经营预算转入一般公共预算</t>
  </si>
  <si>
    <t xml:space="preserve"> 国有资本经营预算支出合计</t>
  </si>
  <si>
    <t>表48  2021年朝阳区一般公共预算本级基本支出表</t>
  </si>
  <si>
    <t>序号</t>
  </si>
  <si>
    <t>科目编码</t>
  </si>
  <si>
    <t>科目名称</t>
  </si>
  <si>
    <t>金额</t>
  </si>
  <si>
    <t>类</t>
  </si>
  <si>
    <t>款</t>
  </si>
  <si>
    <t>合   计</t>
  </si>
  <si>
    <t>501</t>
  </si>
  <si>
    <t>机关工资福利支出</t>
  </si>
  <si>
    <t>01</t>
  </si>
  <si>
    <t>工资奖金津补贴</t>
  </si>
  <si>
    <t>02</t>
  </si>
  <si>
    <t>社会保障缴费</t>
  </si>
  <si>
    <t>03</t>
  </si>
  <si>
    <t>住房公积金</t>
  </si>
  <si>
    <t>99</t>
  </si>
  <si>
    <t>其他工资福利支出</t>
  </si>
  <si>
    <t>502</t>
  </si>
  <si>
    <t>机关商品和服务支出</t>
  </si>
  <si>
    <t>办公经费</t>
  </si>
  <si>
    <t>会议费</t>
  </si>
  <si>
    <t>培训费</t>
  </si>
  <si>
    <t>06</t>
  </si>
  <si>
    <t>公务接待费</t>
  </si>
  <si>
    <t>08</t>
  </si>
  <si>
    <t>公务用车运行维护费</t>
  </si>
  <si>
    <t>09</t>
  </si>
  <si>
    <t>维修（护）费</t>
  </si>
  <si>
    <t>其他商品和服务支出</t>
  </si>
  <si>
    <t>505</t>
  </si>
  <si>
    <t>对事业单位经常性补助</t>
  </si>
  <si>
    <t>工资福利支出</t>
  </si>
  <si>
    <t>商品和服务支出</t>
  </si>
  <si>
    <t>509</t>
  </si>
  <si>
    <t>对个人和家庭的补助</t>
  </si>
  <si>
    <t>社会福利和救助</t>
  </si>
  <si>
    <t>05</t>
  </si>
  <si>
    <t>离退休费</t>
  </si>
  <si>
    <t>其他对个人和家庭补助</t>
  </si>
  <si>
    <t>对社会保障基金补助</t>
  </si>
  <si>
    <t>对社会保险基金补助</t>
  </si>
  <si>
    <r>
      <rPr>
        <b/>
        <sz val="20"/>
        <rFont val="宋体"/>
        <family val="3"/>
        <charset val="134"/>
      </rPr>
      <t>表</t>
    </r>
    <r>
      <rPr>
        <b/>
        <sz val="20"/>
        <rFont val="Times New Roman"/>
        <family val="1"/>
      </rPr>
      <t xml:space="preserve">49 </t>
    </r>
    <r>
      <rPr>
        <b/>
        <sz val="20"/>
        <rFont val="宋体"/>
        <family val="3"/>
        <charset val="134"/>
      </rPr>
      <t>朝阳区</t>
    </r>
    <r>
      <rPr>
        <b/>
        <sz val="20"/>
        <rFont val="Times New Roman"/>
        <family val="1"/>
      </rPr>
      <t>2021</t>
    </r>
    <r>
      <rPr>
        <b/>
        <sz val="20"/>
        <rFont val="宋体"/>
        <family val="3"/>
        <charset val="134"/>
      </rPr>
      <t>年一般公共预算税收返还
和转移支付表</t>
    </r>
  </si>
  <si>
    <r>
      <rPr>
        <b/>
        <sz val="10"/>
        <rFont val="仿宋_GB2312"/>
        <family val="3"/>
        <charset val="134"/>
      </rPr>
      <t>合</t>
    </r>
    <r>
      <rPr>
        <b/>
        <sz val="10"/>
        <rFont val="Times New Roman"/>
        <family val="1"/>
      </rPr>
      <t xml:space="preserve">   </t>
    </r>
    <r>
      <rPr>
        <b/>
        <sz val="10"/>
        <rFont val="仿宋_GB2312"/>
        <family val="3"/>
        <charset val="134"/>
      </rPr>
      <t>计</t>
    </r>
  </si>
  <si>
    <t>备注：我区不存在税收返还和对下级转移支付，此表为空表。</t>
  </si>
  <si>
    <r>
      <rPr>
        <b/>
        <sz val="18"/>
        <color theme="1"/>
        <rFont val="宋体"/>
        <family val="3"/>
        <charset val="134"/>
      </rPr>
      <t>表5</t>
    </r>
    <r>
      <rPr>
        <b/>
        <sz val="18"/>
        <color theme="1"/>
        <rFont val="宋体"/>
        <family val="3"/>
        <charset val="134"/>
      </rPr>
      <t>0</t>
    </r>
    <r>
      <rPr>
        <b/>
        <sz val="18"/>
        <color theme="1"/>
        <rFont val="宋体"/>
        <family val="3"/>
        <charset val="134"/>
      </rPr>
      <t xml:space="preserve"> 朝阳区2021年政府债务还本付息情况表</t>
    </r>
  </si>
  <si>
    <t>项目</t>
  </si>
  <si>
    <t>公式</t>
  </si>
  <si>
    <t>预算数</t>
  </si>
  <si>
    <r>
      <rPr>
        <sz val="11"/>
        <color theme="1"/>
        <rFont val="宋体"/>
        <family val="3"/>
        <charset val="134"/>
      </rPr>
      <t>一、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年还本支出预算数</t>
    </r>
  </si>
  <si>
    <t>A=B+E</t>
  </si>
  <si>
    <t>（一）一般债券</t>
  </si>
  <si>
    <t>B=C+D</t>
  </si>
  <si>
    <t xml:space="preserve">        其中：再融资</t>
  </si>
  <si>
    <t>C</t>
  </si>
  <si>
    <t xml:space="preserve">                财政预算安排</t>
  </si>
  <si>
    <t>D</t>
  </si>
  <si>
    <t>（二）专项债券</t>
  </si>
  <si>
    <t>E=F+G</t>
  </si>
  <si>
    <t xml:space="preserve">         其中：再融资</t>
  </si>
  <si>
    <t>F</t>
  </si>
  <si>
    <t>G</t>
  </si>
  <si>
    <r>
      <rPr>
        <sz val="11"/>
        <color theme="1"/>
        <rFont val="宋体"/>
        <family val="3"/>
        <charset val="134"/>
      </rPr>
      <t>二、</t>
    </r>
    <r>
      <rPr>
        <sz val="11"/>
        <color theme="1"/>
        <rFont val="Times New Roman"/>
        <family val="1"/>
      </rPr>
      <t>2021</t>
    </r>
    <r>
      <rPr>
        <sz val="11"/>
        <color theme="1"/>
        <rFont val="宋体"/>
        <family val="3"/>
        <charset val="134"/>
      </rPr>
      <t>年付息支出预算数</t>
    </r>
  </si>
  <si>
    <t>H=I+J</t>
  </si>
  <si>
    <t>I</t>
  </si>
  <si>
    <t>J</t>
  </si>
  <si>
    <t>备注：预算编制期间，北京市尚未下达2021年北京市转贷政府债券还本付息及相关费用资金上解通知，以下达为准。</t>
  </si>
  <si>
    <r>
      <rPr>
        <b/>
        <sz val="18"/>
        <color theme="1"/>
        <rFont val="宋体"/>
        <family val="3"/>
        <charset val="134"/>
      </rPr>
      <t>表51</t>
    </r>
    <r>
      <rPr>
        <b/>
        <sz val="18"/>
        <color theme="1"/>
        <rFont val="宋体"/>
        <family val="3"/>
        <charset val="134"/>
      </rPr>
      <t xml:space="preserve"> 朝阳区2021年一般债务情况表</t>
    </r>
  </si>
  <si>
    <t>一般债务</t>
  </si>
  <si>
    <t>限额</t>
  </si>
  <si>
    <t>余额</t>
  </si>
  <si>
    <r>
      <rPr>
        <sz val="11"/>
        <color theme="1"/>
        <rFont val="宋体"/>
        <family val="3"/>
        <charset val="134"/>
      </rPr>
      <t>朝阳区</t>
    </r>
  </si>
  <si>
    <t>备注：2021年政府债务限额预算编制期间尚未批复。</t>
  </si>
  <si>
    <r>
      <rPr>
        <b/>
        <sz val="18"/>
        <color theme="1"/>
        <rFont val="宋体"/>
        <family val="3"/>
        <charset val="134"/>
      </rPr>
      <t>表5</t>
    </r>
    <r>
      <rPr>
        <b/>
        <sz val="18"/>
        <color theme="1"/>
        <rFont val="宋体"/>
        <family val="3"/>
        <charset val="134"/>
      </rPr>
      <t>2</t>
    </r>
    <r>
      <rPr>
        <b/>
        <sz val="18"/>
        <color theme="1"/>
        <rFont val="宋体"/>
        <family val="3"/>
        <charset val="134"/>
      </rPr>
      <t xml:space="preserve"> 朝阳区2021年专项债务情况表</t>
    </r>
  </si>
  <si>
    <t>专项债务</t>
  </si>
  <si>
    <t>表53 朝阳区2021年政府债务限额情况表</t>
  </si>
  <si>
    <t>政府债务限额</t>
  </si>
  <si>
    <t>本地区</t>
  </si>
  <si>
    <t>本级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</si>
</sst>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 * #,##0.00_ ;_ * \-#,##0.00_ ;_ * &quot;-&quot;??_ ;_ @_ "/>
    <numFmt numFmtId="176" formatCode="0_);[Red]\(0\)"/>
    <numFmt numFmtId="177" formatCode="0.00_ "/>
    <numFmt numFmtId="178" formatCode="#,##0.0_ "/>
    <numFmt numFmtId="179" formatCode="0_ "/>
    <numFmt numFmtId="180" formatCode="#,##0.00_ "/>
    <numFmt numFmtId="181" formatCode="0.0_ "/>
  </numFmts>
  <fonts count="37" x14ac:knownFonts="1">
    <font>
      <sz val="12"/>
      <color theme="1"/>
      <name val="宋体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1"/>
      <name val="宋体"/>
      <family val="3"/>
      <charset val="134"/>
      <scheme val="minor"/>
    </font>
    <font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sz val="14"/>
      <color theme="1"/>
      <name val="Times New Roman"/>
      <family val="1"/>
    </font>
    <font>
      <b/>
      <sz val="20"/>
      <name val="宋体"/>
      <family val="3"/>
      <charset val="134"/>
    </font>
    <font>
      <sz val="12"/>
      <name val="Times New Roman"/>
      <family val="1"/>
    </font>
    <font>
      <b/>
      <sz val="10"/>
      <name val="宋体"/>
      <family val="3"/>
      <charset val="134"/>
    </font>
    <font>
      <sz val="12"/>
      <name val="黑体"/>
      <family val="3"/>
      <charset val="134"/>
    </font>
    <font>
      <b/>
      <sz val="11"/>
      <name val="黑体"/>
      <family val="3"/>
      <charset val="134"/>
    </font>
    <font>
      <b/>
      <sz val="10"/>
      <name val="仿宋_GB2312"/>
      <family val="3"/>
      <charset val="134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仿宋_GB2312"/>
      <family val="3"/>
      <charset val="134"/>
    </font>
    <font>
      <sz val="12"/>
      <name val="仿宋_GB2312"/>
      <family val="3"/>
      <charset val="134"/>
    </font>
    <font>
      <sz val="11"/>
      <name val="黑体"/>
      <family val="3"/>
      <charset val="134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仿宋_GB2312"/>
      <family val="3"/>
      <charset val="134"/>
    </font>
    <font>
      <b/>
      <sz val="22"/>
      <name val="宋体"/>
      <family val="3"/>
      <charset val="134"/>
    </font>
    <font>
      <b/>
      <sz val="12"/>
      <name val="宋体"/>
      <family val="3"/>
      <charset val="134"/>
    </font>
    <font>
      <b/>
      <sz val="12"/>
      <name val="Times New Roman"/>
      <family val="1"/>
    </font>
    <font>
      <b/>
      <sz val="12"/>
      <name val="仿宋_GB2312"/>
      <family val="3"/>
      <charset val="134"/>
    </font>
    <font>
      <b/>
      <sz val="11"/>
      <name val="仿宋_GB2312"/>
      <family val="3"/>
      <charset val="134"/>
    </font>
    <font>
      <sz val="18"/>
      <color indexed="8"/>
      <name val="Times New Roman"/>
      <family val="1"/>
    </font>
    <font>
      <b/>
      <sz val="12"/>
      <color indexed="8"/>
      <name val="Times New Roman"/>
      <family val="1"/>
    </font>
    <font>
      <sz val="9"/>
      <color indexed="8"/>
      <name val="Times New Roman"/>
      <family val="1"/>
    </font>
    <font>
      <sz val="10"/>
      <name val="宋体"/>
      <family val="3"/>
      <charset val="134"/>
    </font>
    <font>
      <b/>
      <sz val="12"/>
      <color indexed="8"/>
      <name val="黑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8"/>
      <color theme="1"/>
      <name val="宋体"/>
      <family val="3"/>
      <charset val="134"/>
    </font>
    <font>
      <b/>
      <sz val="20"/>
      <name val="Times New Roman"/>
      <family val="1"/>
    </font>
    <font>
      <sz val="18"/>
      <color indexed="8"/>
      <name val="方正小标宋简体"/>
      <family val="4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>
      <alignment vertical="center"/>
    </xf>
    <xf numFmtId="0" fontId="31" fillId="0" borderId="0">
      <alignment vertical="center"/>
    </xf>
    <xf numFmtId="0" fontId="31" fillId="0" borderId="0"/>
    <xf numFmtId="0" fontId="2" fillId="0" borderId="0"/>
    <xf numFmtId="0" fontId="32" fillId="0" borderId="0"/>
    <xf numFmtId="43" fontId="31" fillId="0" borderId="0" applyFont="0" applyFill="0" applyBorder="0" applyAlignment="0" applyProtection="0">
      <alignment vertical="center"/>
    </xf>
    <xf numFmtId="0" fontId="31" fillId="0" borderId="0">
      <alignment vertical="center"/>
    </xf>
    <xf numFmtId="0" fontId="2" fillId="0" borderId="0">
      <alignment vertical="center"/>
    </xf>
    <xf numFmtId="0" fontId="31" fillId="0" borderId="0"/>
    <xf numFmtId="0" fontId="31" fillId="0" borderId="0">
      <alignment vertical="center"/>
    </xf>
    <xf numFmtId="43" fontId="3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2" fillId="0" borderId="0" xfId="3" applyFont="1" applyFill="1" applyAlignment="1"/>
    <xf numFmtId="0" fontId="2" fillId="0" borderId="0" xfId="3" applyFont="1" applyFill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2" fillId="0" borderId="0" xfId="3" applyFont="1" applyFill="1" applyAlignment="1">
      <alignment horizontal="right"/>
    </xf>
    <xf numFmtId="0" fontId="5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/>
    </xf>
    <xf numFmtId="0" fontId="8" fillId="0" borderId="0" xfId="9" applyFont="1" applyFill="1">
      <alignment vertical="center"/>
    </xf>
    <xf numFmtId="0" fontId="11" fillId="0" borderId="1" xfId="9" applyFont="1" applyFill="1" applyBorder="1" applyAlignment="1">
      <alignment horizontal="center" vertical="center"/>
    </xf>
    <xf numFmtId="0" fontId="11" fillId="0" borderId="1" xfId="9" applyFont="1" applyFill="1" applyBorder="1" applyAlignment="1">
      <alignment horizontal="center" vertical="center" wrapText="1"/>
    </xf>
    <xf numFmtId="177" fontId="12" fillId="0" borderId="1" xfId="9" applyNumberFormat="1" applyFont="1" applyFill="1" applyBorder="1" applyAlignment="1">
      <alignment horizontal="center" vertical="center"/>
    </xf>
    <xf numFmtId="179" fontId="13" fillId="0" borderId="1" xfId="10" applyNumberFormat="1" applyFont="1" applyFill="1" applyBorder="1" applyAlignment="1">
      <alignment vertical="center"/>
    </xf>
    <xf numFmtId="178" fontId="13" fillId="0" borderId="1" xfId="10" applyNumberFormat="1" applyFont="1" applyFill="1" applyBorder="1" applyAlignment="1">
      <alignment vertical="center"/>
    </xf>
    <xf numFmtId="0" fontId="14" fillId="0" borderId="0" xfId="4" applyNumberFormat="1" applyFont="1" applyFill="1" applyAlignment="1"/>
    <xf numFmtId="0" fontId="14" fillId="0" borderId="0" xfId="4" applyNumberFormat="1" applyFont="1" applyFill="1" applyAlignment="1">
      <alignment horizontal="center" vertical="center"/>
    </xf>
    <xf numFmtId="49" fontId="14" fillId="0" borderId="0" xfId="4" applyNumberFormat="1" applyFont="1" applyFill="1" applyAlignment="1">
      <alignment horizontal="center" vertical="center"/>
    </xf>
    <xf numFmtId="0" fontId="15" fillId="0" borderId="0" xfId="4" applyNumberFormat="1" applyFont="1" applyFill="1" applyAlignment="1"/>
    <xf numFmtId="179" fontId="16" fillId="0" borderId="0" xfId="4" applyNumberFormat="1" applyFont="1" applyFill="1" applyAlignment="1">
      <alignment horizontal="center" vertical="center"/>
    </xf>
    <xf numFmtId="0" fontId="10" fillId="0" borderId="1" xfId="4" applyNumberFormat="1" applyFont="1" applyFill="1" applyBorder="1" applyAlignment="1">
      <alignment horizontal="center" vertical="center"/>
    </xf>
    <xf numFmtId="49" fontId="10" fillId="0" borderId="1" xfId="4" applyNumberFormat="1" applyFont="1" applyFill="1" applyBorder="1" applyAlignment="1">
      <alignment horizontal="center" vertical="center"/>
    </xf>
    <xf numFmtId="179" fontId="18" fillId="0" borderId="1" xfId="4" applyNumberFormat="1" applyFont="1" applyFill="1" applyBorder="1" applyAlignment="1">
      <alignment vertical="center"/>
    </xf>
    <xf numFmtId="0" fontId="19" fillId="0" borderId="1" xfId="4" applyNumberFormat="1" applyFont="1" applyFill="1" applyBorder="1" applyAlignment="1">
      <alignment horizontal="center" vertical="center"/>
    </xf>
    <xf numFmtId="0" fontId="20" fillId="0" borderId="1" xfId="4" applyNumberFormat="1" applyFont="1" applyFill="1" applyBorder="1" applyAlignment="1">
      <alignment vertical="center"/>
    </xf>
    <xf numFmtId="179" fontId="19" fillId="0" borderId="1" xfId="4" applyNumberFormat="1" applyFont="1" applyFill="1" applyBorder="1" applyAlignment="1">
      <alignment vertical="center"/>
    </xf>
    <xf numFmtId="49" fontId="20" fillId="0" borderId="1" xfId="4" applyNumberFormat="1" applyFont="1" applyFill="1" applyBorder="1" applyAlignment="1">
      <alignment vertical="center"/>
    </xf>
    <xf numFmtId="0" fontId="20" fillId="0" borderId="1" xfId="4" applyFont="1" applyFill="1" applyBorder="1" applyAlignment="1">
      <alignment vertical="center"/>
    </xf>
    <xf numFmtId="0" fontId="0" fillId="0" borderId="1" xfId="7" applyFont="1" applyFill="1" applyBorder="1" applyAlignment="1">
      <alignment vertical="center"/>
    </xf>
    <xf numFmtId="0" fontId="8" fillId="0" borderId="0" xfId="9" applyFont="1" applyFill="1" applyAlignment="1">
      <alignment vertical="center" wrapText="1"/>
    </xf>
    <xf numFmtId="0" fontId="8" fillId="0" borderId="0" xfId="9" applyFont="1" applyFill="1" applyAlignment="1">
      <alignment vertical="center"/>
    </xf>
    <xf numFmtId="0" fontId="19" fillId="0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left" vertical="center" wrapText="1"/>
    </xf>
    <xf numFmtId="179" fontId="19" fillId="0" borderId="1" xfId="10" applyNumberFormat="1" applyFont="1" applyFill="1" applyBorder="1" applyAlignment="1">
      <alignment horizontal="center" vertical="center"/>
    </xf>
    <xf numFmtId="178" fontId="19" fillId="0" borderId="1" xfId="10" applyNumberFormat="1" applyFont="1" applyFill="1" applyBorder="1" applyAlignment="1">
      <alignment horizontal="center" vertical="center"/>
    </xf>
    <xf numFmtId="177" fontId="20" fillId="0" borderId="1" xfId="1" applyNumberFormat="1" applyFont="1" applyFill="1" applyBorder="1" applyAlignment="1">
      <alignment vertical="center" wrapText="1"/>
    </xf>
    <xf numFmtId="0" fontId="19" fillId="0" borderId="1" xfId="1" applyFont="1" applyFill="1" applyBorder="1" applyAlignment="1">
      <alignment horizontal="center" vertical="center"/>
    </xf>
    <xf numFmtId="0" fontId="19" fillId="0" borderId="1" xfId="9" applyFont="1" applyFill="1" applyBorder="1" applyAlignment="1">
      <alignment horizontal="center" vertical="center"/>
    </xf>
    <xf numFmtId="177" fontId="25" fillId="0" borderId="1" xfId="1" applyNumberFormat="1" applyFont="1" applyFill="1" applyBorder="1" applyAlignment="1">
      <alignment horizontal="center" vertical="center" wrapText="1"/>
    </xf>
    <xf numFmtId="179" fontId="18" fillId="0" borderId="1" xfId="10" applyNumberFormat="1" applyFont="1" applyFill="1" applyBorder="1" applyAlignment="1">
      <alignment horizontal="center" vertical="center"/>
    </xf>
    <xf numFmtId="178" fontId="18" fillId="0" borderId="1" xfId="10" applyNumberFormat="1" applyFont="1" applyFill="1" applyBorder="1" applyAlignment="1">
      <alignment horizontal="center" vertical="center"/>
    </xf>
    <xf numFmtId="181" fontId="18" fillId="0" borderId="1" xfId="10" applyNumberFormat="1" applyFont="1" applyFill="1" applyBorder="1" applyAlignment="1">
      <alignment horizontal="center" vertical="center"/>
    </xf>
    <xf numFmtId="177" fontId="20" fillId="0" borderId="1" xfId="9" applyNumberFormat="1" applyFont="1" applyFill="1" applyBorder="1" applyAlignment="1">
      <alignment vertical="center" wrapText="1"/>
    </xf>
    <xf numFmtId="177" fontId="25" fillId="0" borderId="1" xfId="1" applyNumberFormat="1" applyFont="1" applyFill="1" applyBorder="1" applyAlignment="1">
      <alignment horizontal="center" vertical="center"/>
    </xf>
    <xf numFmtId="0" fontId="19" fillId="0" borderId="1" xfId="6" applyFont="1" applyFill="1" applyBorder="1" applyAlignment="1">
      <alignment horizontal="center" vertical="center" wrapText="1"/>
    </xf>
    <xf numFmtId="177" fontId="20" fillId="0" borderId="1" xfId="9" applyNumberFormat="1" applyFont="1" applyFill="1" applyBorder="1" applyAlignment="1">
      <alignment vertical="center"/>
    </xf>
    <xf numFmtId="179" fontId="19" fillId="0" borderId="1" xfId="5" applyNumberFormat="1" applyFont="1" applyFill="1" applyBorder="1" applyAlignment="1">
      <alignment vertical="center"/>
    </xf>
    <xf numFmtId="178" fontId="19" fillId="0" borderId="1" xfId="5" applyNumberFormat="1" applyFont="1" applyFill="1" applyBorder="1" applyAlignment="1">
      <alignment vertical="center"/>
    </xf>
    <xf numFmtId="0" fontId="8" fillId="0" borderId="1" xfId="6" applyFont="1" applyFill="1" applyBorder="1" applyAlignment="1">
      <alignment vertical="center"/>
    </xf>
    <xf numFmtId="177" fontId="25" fillId="0" borderId="1" xfId="6" applyNumberFormat="1" applyFont="1" applyFill="1" applyBorder="1" applyAlignment="1">
      <alignment horizontal="center" vertical="center"/>
    </xf>
    <xf numFmtId="179" fontId="18" fillId="0" borderId="1" xfId="5" applyNumberFormat="1" applyFont="1" applyFill="1" applyBorder="1" applyAlignment="1">
      <alignment vertical="center"/>
    </xf>
    <xf numFmtId="181" fontId="18" fillId="0" borderId="1" xfId="5" applyNumberFormat="1" applyFont="1" applyFill="1" applyBorder="1" applyAlignment="1">
      <alignment vertical="center"/>
    </xf>
    <xf numFmtId="177" fontId="20" fillId="0" borderId="1" xfId="6" applyNumberFormat="1" applyFont="1" applyFill="1" applyBorder="1" applyAlignment="1">
      <alignment vertical="center"/>
    </xf>
    <xf numFmtId="0" fontId="19" fillId="0" borderId="1" xfId="6" applyFont="1" applyFill="1" applyBorder="1" applyAlignment="1">
      <alignment vertical="center"/>
    </xf>
    <xf numFmtId="177" fontId="25" fillId="0" borderId="1" xfId="6" applyNumberFormat="1" applyFont="1" applyFill="1" applyBorder="1" applyAlignment="1">
      <alignment horizontal="center" vertical="center" wrapText="1"/>
    </xf>
    <xf numFmtId="179" fontId="18" fillId="0" borderId="1" xfId="6" applyNumberFormat="1" applyFont="1" applyFill="1" applyBorder="1" applyAlignment="1">
      <alignment vertical="center"/>
    </xf>
    <xf numFmtId="0" fontId="14" fillId="0" borderId="0" xfId="8" applyNumberFormat="1" applyFont="1" applyFill="1" applyAlignment="1"/>
    <xf numFmtId="49" fontId="27" fillId="0" borderId="0" xfId="2" applyNumberFormat="1" applyFont="1" applyFill="1" applyBorder="1" applyAlignment="1">
      <alignment horizontal="center" vertical="center" shrinkToFit="1"/>
    </xf>
    <xf numFmtId="49" fontId="27" fillId="0" borderId="0" xfId="2" applyNumberFormat="1" applyFont="1" applyFill="1" applyBorder="1" applyAlignment="1">
      <alignment horizontal="left" shrinkToFit="1"/>
    </xf>
    <xf numFmtId="176" fontId="28" fillId="0" borderId="0" xfId="2" applyNumberFormat="1" applyFont="1" applyFill="1" applyBorder="1" applyAlignment="1">
      <alignment horizontal="center" vertical="center" shrinkToFit="1"/>
    </xf>
    <xf numFmtId="0" fontId="29" fillId="0" borderId="0" xfId="2" applyFont="1" applyAlignment="1">
      <alignment horizontal="center" vertical="center"/>
    </xf>
    <xf numFmtId="49" fontId="30" fillId="0" borderId="1" xfId="2" applyNumberFormat="1" applyFont="1" applyFill="1" applyBorder="1" applyAlignment="1">
      <alignment horizontal="center" vertical="center" shrinkToFit="1"/>
    </xf>
    <xf numFmtId="0" fontId="0" fillId="0" borderId="1" xfId="0" applyBorder="1">
      <alignment vertical="center"/>
    </xf>
    <xf numFmtId="49" fontId="26" fillId="0" borderId="0" xfId="2" applyNumberFormat="1" applyFont="1" applyFill="1" applyBorder="1" applyAlignment="1">
      <alignment horizontal="center" vertical="center" shrinkToFit="1"/>
    </xf>
    <xf numFmtId="0" fontId="0" fillId="0" borderId="2" xfId="0" applyBorder="1" applyAlignment="1">
      <alignment horizontal="left" vertical="center"/>
    </xf>
    <xf numFmtId="0" fontId="21" fillId="0" borderId="0" xfId="9" applyFont="1" applyFill="1" applyBorder="1" applyAlignment="1">
      <alignment horizontal="center" vertical="center"/>
    </xf>
    <xf numFmtId="0" fontId="22" fillId="0" borderId="3" xfId="9" applyFont="1" applyFill="1" applyBorder="1" applyAlignment="1">
      <alignment horizontal="right" vertical="center"/>
    </xf>
    <xf numFmtId="0" fontId="23" fillId="0" borderId="3" xfId="9" applyFont="1" applyFill="1" applyBorder="1" applyAlignment="1">
      <alignment horizontal="right" vertical="center"/>
    </xf>
    <xf numFmtId="0" fontId="24" fillId="0" borderId="3" xfId="9" applyFont="1" applyFill="1" applyBorder="1" applyAlignment="1">
      <alignment horizontal="right" vertical="center"/>
    </xf>
    <xf numFmtId="180" fontId="23" fillId="0" borderId="1" xfId="6" applyNumberFormat="1" applyFont="1" applyFill="1" applyBorder="1" applyAlignment="1">
      <alignment horizontal="center"/>
    </xf>
    <xf numFmtId="0" fontId="8" fillId="0" borderId="1" xfId="6" applyFont="1" applyFill="1" applyBorder="1" applyAlignment="1">
      <alignment horizontal="center" vertical="center"/>
    </xf>
    <xf numFmtId="0" fontId="8" fillId="0" borderId="7" xfId="6" applyFont="1" applyFill="1" applyBorder="1" applyAlignment="1">
      <alignment horizontal="center" vertical="center" wrapText="1"/>
    </xf>
    <xf numFmtId="0" fontId="8" fillId="0" borderId="8" xfId="6" applyFont="1" applyFill="1" applyBorder="1" applyAlignment="1">
      <alignment horizontal="center" vertical="center" wrapText="1"/>
    </xf>
    <xf numFmtId="0" fontId="8" fillId="0" borderId="1" xfId="6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center" vertical="center" wrapText="1"/>
    </xf>
    <xf numFmtId="180" fontId="23" fillId="0" borderId="1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7" fillId="0" borderId="0" xfId="4" applyNumberFormat="1" applyFont="1" applyFill="1" applyAlignment="1">
      <alignment horizontal="center" vertical="center"/>
    </xf>
    <xf numFmtId="0" fontId="10" fillId="0" borderId="4" xfId="4" applyNumberFormat="1" applyFont="1" applyFill="1" applyBorder="1" applyAlignment="1">
      <alignment horizontal="center" vertical="center"/>
    </xf>
    <xf numFmtId="0" fontId="10" fillId="0" borderId="6" xfId="4" applyNumberFormat="1" applyFont="1" applyFill="1" applyBorder="1" applyAlignment="1">
      <alignment horizontal="center" vertical="center"/>
    </xf>
    <xf numFmtId="0" fontId="17" fillId="0" borderId="4" xfId="4" applyNumberFormat="1" applyFont="1" applyFill="1" applyBorder="1" applyAlignment="1">
      <alignment horizontal="center" vertical="center"/>
    </xf>
    <xf numFmtId="0" fontId="17" fillId="0" borderId="5" xfId="4" applyNumberFormat="1" applyFont="1" applyFill="1" applyBorder="1" applyAlignment="1">
      <alignment horizontal="center" vertical="center"/>
    </xf>
    <xf numFmtId="0" fontId="17" fillId="0" borderId="6" xfId="4" applyNumberFormat="1" applyFont="1" applyFill="1" applyBorder="1" applyAlignment="1">
      <alignment horizontal="center" vertical="center"/>
    </xf>
    <xf numFmtId="0" fontId="10" fillId="0" borderId="7" xfId="4" applyNumberFormat="1" applyFont="1" applyFill="1" applyBorder="1" applyAlignment="1">
      <alignment horizontal="center" vertical="center"/>
    </xf>
    <xf numFmtId="0" fontId="10" fillId="0" borderId="8" xfId="4" applyNumberFormat="1" applyFont="1" applyFill="1" applyBorder="1" applyAlignment="1">
      <alignment horizontal="center" vertical="center"/>
    </xf>
    <xf numFmtId="179" fontId="10" fillId="0" borderId="7" xfId="4" applyNumberFormat="1" applyFont="1" applyFill="1" applyBorder="1" applyAlignment="1">
      <alignment horizontal="center" vertical="center"/>
    </xf>
    <xf numFmtId="179" fontId="10" fillId="0" borderId="8" xfId="4" applyNumberFormat="1" applyFont="1" applyFill="1" applyBorder="1" applyAlignment="1">
      <alignment horizontal="center" vertical="center"/>
    </xf>
    <xf numFmtId="0" fontId="7" fillId="0" borderId="0" xfId="9" applyFont="1" applyFill="1" applyBorder="1" applyAlignment="1">
      <alignment horizontal="center" vertical="center" wrapText="1"/>
    </xf>
    <xf numFmtId="0" fontId="7" fillId="0" borderId="0" xfId="9" applyFont="1" applyFill="1" applyBorder="1" applyAlignment="1">
      <alignment horizontal="center" vertical="center"/>
    </xf>
    <xf numFmtId="0" fontId="9" fillId="0" borderId="3" xfId="9" applyFont="1" applyFill="1" applyBorder="1" applyAlignment="1">
      <alignment horizontal="right" vertical="center"/>
    </xf>
    <xf numFmtId="0" fontId="10" fillId="0" borderId="4" xfId="2" applyNumberFormat="1" applyFont="1" applyFill="1" applyBorder="1" applyAlignment="1" applyProtection="1">
      <alignment horizontal="left" vertical="center" wrapText="1"/>
    </xf>
    <xf numFmtId="0" fontId="10" fillId="0" borderId="5" xfId="2" applyNumberFormat="1" applyFont="1" applyFill="1" applyBorder="1" applyAlignment="1" applyProtection="1">
      <alignment horizontal="left" vertical="center" wrapText="1"/>
    </xf>
    <xf numFmtId="0" fontId="10" fillId="0" borderId="6" xfId="2" applyNumberFormat="1" applyFont="1" applyFill="1" applyBorder="1" applyAlignment="1" applyProtection="1">
      <alignment horizontal="left" vertical="center" wrapText="1"/>
    </xf>
    <xf numFmtId="0" fontId="10" fillId="0" borderId="1" xfId="2" applyNumberFormat="1" applyFont="1" applyFill="1" applyBorder="1" applyAlignment="1" applyProtection="1">
      <alignment horizontal="center" vertical="center" wrapText="1"/>
    </xf>
    <xf numFmtId="0" fontId="1" fillId="0" borderId="0" xfId="3" applyFont="1" applyFill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</cellXfs>
  <cellStyles count="11">
    <cellStyle name="常规" xfId="0" builtinId="0"/>
    <cellStyle name="常规 10" xfId="7"/>
    <cellStyle name="常规 2 2 4" xfId="2"/>
    <cellStyle name="常规 2_2018年财政预算草案套表（经济科目） 2 2 2" xfId="4"/>
    <cellStyle name="常规 3" xfId="8"/>
    <cellStyle name="常规 4" xfId="9"/>
    <cellStyle name="常规 4 2 2" xfId="1"/>
    <cellStyle name="常规 4 2 3 2" xfId="6"/>
    <cellStyle name="常规 6" xfId="3"/>
    <cellStyle name="千位分隔 2 2" xfId="10"/>
    <cellStyle name="千位分隔 2 3 2" xfId="5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abSelected="1" workbookViewId="0">
      <selection activeCell="E10" sqref="E10"/>
    </sheetView>
  </sheetViews>
  <sheetFormatPr defaultColWidth="9" defaultRowHeight="14.25" x14ac:dyDescent="0.15"/>
  <cols>
    <col min="1" max="1" width="18.75" customWidth="1"/>
    <col min="2" max="2" width="14.625" customWidth="1"/>
    <col min="3" max="3" width="12.875" customWidth="1"/>
    <col min="4" max="4" width="13.375" customWidth="1"/>
    <col min="5" max="5" width="13.75" customWidth="1"/>
    <col min="6" max="6" width="22.375" customWidth="1"/>
  </cols>
  <sheetData>
    <row r="1" spans="1:6" ht="31.5" customHeight="1" x14ac:dyDescent="0.15">
      <c r="A1" s="62" t="s">
        <v>0</v>
      </c>
      <c r="B1" s="62"/>
      <c r="C1" s="62"/>
      <c r="D1" s="62"/>
      <c r="E1" s="62"/>
      <c r="F1" s="62"/>
    </row>
    <row r="2" spans="1:6" ht="25.5" customHeight="1" x14ac:dyDescent="0.25">
      <c r="A2" s="55"/>
      <c r="B2" s="56" t="s">
        <v>1</v>
      </c>
      <c r="C2" s="56" t="s">
        <v>1</v>
      </c>
      <c r="D2" s="57" t="s">
        <v>1</v>
      </c>
      <c r="E2" s="58"/>
      <c r="F2" s="59" t="s">
        <v>2</v>
      </c>
    </row>
    <row r="3" spans="1:6" ht="39.950000000000003" customHeight="1" x14ac:dyDescent="0.15">
      <c r="A3" s="60"/>
      <c r="B3" s="60"/>
      <c r="C3" s="60"/>
      <c r="D3" s="60"/>
      <c r="E3" s="60"/>
      <c r="F3" s="60"/>
    </row>
    <row r="4" spans="1:6" ht="39.950000000000003" customHeight="1" x14ac:dyDescent="0.15">
      <c r="A4" s="61"/>
      <c r="B4" s="61"/>
      <c r="C4" s="61"/>
      <c r="D4" s="61"/>
      <c r="E4" s="61"/>
      <c r="F4" s="61"/>
    </row>
    <row r="5" spans="1:6" ht="39.950000000000003" customHeight="1" x14ac:dyDescent="0.15">
      <c r="A5" s="61"/>
      <c r="B5" s="61"/>
      <c r="C5" s="61"/>
      <c r="D5" s="61"/>
      <c r="E5" s="61"/>
      <c r="F5" s="61"/>
    </row>
    <row r="6" spans="1:6" ht="39.950000000000003" customHeight="1" x14ac:dyDescent="0.15">
      <c r="A6" s="63" t="s">
        <v>3</v>
      </c>
      <c r="B6" s="63"/>
      <c r="C6" s="63"/>
      <c r="D6" s="63"/>
      <c r="E6" s="63"/>
      <c r="F6" s="63"/>
    </row>
  </sheetData>
  <mergeCells count="2">
    <mergeCell ref="A1:F1"/>
    <mergeCell ref="A6:F6"/>
  </mergeCells>
  <phoneticPr fontId="36" type="noConversion"/>
  <pageMargins left="0.69930555555555596" right="0.69930555555555596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J9" sqref="J9"/>
    </sheetView>
  </sheetViews>
  <sheetFormatPr defaultColWidth="9" defaultRowHeight="14.25" x14ac:dyDescent="0.15"/>
  <cols>
    <col min="1" max="1" width="28.5" customWidth="1"/>
    <col min="2" max="2" width="11.875" customWidth="1"/>
    <col min="3" max="3" width="12.25" customWidth="1"/>
    <col min="4" max="4" width="14" customWidth="1"/>
    <col min="5" max="6" width="14.625" customWidth="1"/>
  </cols>
  <sheetData>
    <row r="1" spans="1:6" ht="27" x14ac:dyDescent="0.15">
      <c r="A1" s="64" t="s">
        <v>4</v>
      </c>
      <c r="B1" s="64"/>
      <c r="C1" s="64"/>
      <c r="D1" s="64"/>
      <c r="E1" s="64"/>
      <c r="F1" s="64"/>
    </row>
    <row r="2" spans="1:6" ht="15.75" x14ac:dyDescent="0.15">
      <c r="A2" s="28"/>
      <c r="B2" s="29"/>
      <c r="C2" s="65"/>
      <c r="D2" s="66"/>
      <c r="E2" s="67" t="s">
        <v>5</v>
      </c>
      <c r="F2" s="67"/>
    </row>
    <row r="3" spans="1:6" ht="15.75" x14ac:dyDescent="0.25">
      <c r="A3" s="68" t="s">
        <v>6</v>
      </c>
      <c r="B3" s="68"/>
      <c r="C3" s="68"/>
      <c r="D3" s="68"/>
      <c r="E3" s="68"/>
      <c r="F3" s="68"/>
    </row>
    <row r="4" spans="1:6" ht="18.75" customHeight="1" x14ac:dyDescent="0.15">
      <c r="A4" s="69" t="s">
        <v>7</v>
      </c>
      <c r="B4" s="70" t="s">
        <v>8</v>
      </c>
      <c r="C4" s="70" t="s">
        <v>9</v>
      </c>
      <c r="D4" s="72" t="s">
        <v>10</v>
      </c>
      <c r="E4" s="72" t="s">
        <v>11</v>
      </c>
      <c r="F4" s="73" t="s">
        <v>12</v>
      </c>
    </row>
    <row r="5" spans="1:6" ht="21.75" customHeight="1" x14ac:dyDescent="0.15">
      <c r="A5" s="69"/>
      <c r="B5" s="71"/>
      <c r="C5" s="71" t="s">
        <v>13</v>
      </c>
      <c r="D5" s="69"/>
      <c r="E5" s="72" t="s">
        <v>13</v>
      </c>
      <c r="F5" s="69"/>
    </row>
    <row r="6" spans="1:6" ht="28.5" customHeight="1" x14ac:dyDescent="0.15">
      <c r="A6" s="43">
        <v>7</v>
      </c>
      <c r="B6" s="43">
        <v>8</v>
      </c>
      <c r="C6" s="43">
        <v>9</v>
      </c>
      <c r="D6" s="43" t="s">
        <v>14</v>
      </c>
      <c r="E6" s="43">
        <v>11</v>
      </c>
      <c r="F6" s="43" t="s">
        <v>15</v>
      </c>
    </row>
    <row r="7" spans="1:6" ht="39.950000000000003" customHeight="1" x14ac:dyDescent="0.15">
      <c r="A7" s="44" t="s">
        <v>16</v>
      </c>
      <c r="B7" s="45">
        <v>2045529</v>
      </c>
      <c r="C7" s="45">
        <v>1170903</v>
      </c>
      <c r="D7" s="46">
        <f t="shared" ref="D7:D13" si="0">B7/C7*100-100</f>
        <v>74.696708437846695</v>
      </c>
      <c r="E7" s="45">
        <v>1696834</v>
      </c>
      <c r="F7" s="46">
        <f t="shared" ref="F7:F12" si="1">B7/E7*100-100</f>
        <v>20.549741459683201</v>
      </c>
    </row>
    <row r="8" spans="1:6" ht="39.950000000000003" customHeight="1" x14ac:dyDescent="0.15">
      <c r="A8" s="44" t="s">
        <v>17</v>
      </c>
      <c r="B8" s="47">
        <v>12</v>
      </c>
      <c r="C8" s="47">
        <v>14</v>
      </c>
      <c r="D8" s="46">
        <f t="shared" si="0"/>
        <v>-14.285714285714301</v>
      </c>
      <c r="E8" s="47">
        <v>14</v>
      </c>
      <c r="F8" s="46">
        <f t="shared" si="1"/>
        <v>-14.285714285714301</v>
      </c>
    </row>
    <row r="9" spans="1:6" ht="39.950000000000003" customHeight="1" x14ac:dyDescent="0.15">
      <c r="A9" s="44" t="s">
        <v>18</v>
      </c>
      <c r="B9" s="45">
        <v>21422</v>
      </c>
      <c r="C9" s="45">
        <v>7736</v>
      </c>
      <c r="D9" s="46">
        <f t="shared" si="0"/>
        <v>176.91313340227501</v>
      </c>
      <c r="E9" s="45">
        <v>21132</v>
      </c>
      <c r="F9" s="46">
        <f t="shared" si="1"/>
        <v>1.3723263297368899</v>
      </c>
    </row>
    <row r="10" spans="1:6" ht="39.950000000000003" customHeight="1" x14ac:dyDescent="0.15">
      <c r="A10" s="41" t="s">
        <v>19</v>
      </c>
      <c r="B10" s="45"/>
      <c r="C10" s="45">
        <v>274400</v>
      </c>
      <c r="D10" s="46">
        <f t="shared" si="0"/>
        <v>-100</v>
      </c>
      <c r="E10" s="45">
        <v>274400</v>
      </c>
      <c r="F10" s="46">
        <f t="shared" si="1"/>
        <v>-100</v>
      </c>
    </row>
    <row r="11" spans="1:6" ht="39.950000000000003" customHeight="1" x14ac:dyDescent="0.15">
      <c r="A11" s="48" t="s">
        <v>20</v>
      </c>
      <c r="B11" s="49">
        <f>SUM(B7:B9)</f>
        <v>2066963</v>
      </c>
      <c r="C11" s="49">
        <v>1453053</v>
      </c>
      <c r="D11" s="50">
        <f t="shared" si="0"/>
        <v>42.249663295144799</v>
      </c>
      <c r="E11" s="49">
        <v>1992380</v>
      </c>
      <c r="F11" s="50">
        <f t="shared" si="1"/>
        <v>3.7434124012487602</v>
      </c>
    </row>
    <row r="12" spans="1:6" ht="39.950000000000003" customHeight="1" x14ac:dyDescent="0.15">
      <c r="A12" s="51" t="s">
        <v>21</v>
      </c>
      <c r="B12" s="52">
        <v>329800</v>
      </c>
      <c r="C12" s="52">
        <v>807637</v>
      </c>
      <c r="D12" s="46">
        <f t="shared" si="0"/>
        <v>-59.164822810247699</v>
      </c>
      <c r="E12" s="52">
        <v>885250</v>
      </c>
      <c r="F12" s="46">
        <f t="shared" si="1"/>
        <v>-62.744987291725501</v>
      </c>
    </row>
    <row r="13" spans="1:6" ht="39.950000000000003" customHeight="1" x14ac:dyDescent="0.15">
      <c r="A13" s="51" t="s">
        <v>22</v>
      </c>
      <c r="B13" s="52"/>
      <c r="C13" s="52">
        <v>26779</v>
      </c>
      <c r="D13" s="46">
        <f t="shared" si="0"/>
        <v>-100</v>
      </c>
      <c r="E13" s="52"/>
      <c r="F13" s="46"/>
    </row>
    <row r="14" spans="1:6" ht="39.950000000000003" customHeight="1" x14ac:dyDescent="0.15">
      <c r="A14" s="44" t="s">
        <v>23</v>
      </c>
      <c r="B14" s="52"/>
      <c r="C14" s="52">
        <v>390</v>
      </c>
      <c r="D14" s="46"/>
      <c r="E14" s="52"/>
      <c r="F14" s="46"/>
    </row>
    <row r="15" spans="1:6" ht="39.950000000000003" customHeight="1" x14ac:dyDescent="0.15">
      <c r="A15" s="51"/>
      <c r="B15" s="52"/>
      <c r="C15" s="52"/>
      <c r="D15" s="50"/>
      <c r="E15" s="52"/>
      <c r="F15" s="50"/>
    </row>
    <row r="16" spans="1:6" ht="39.950000000000003" customHeight="1" x14ac:dyDescent="0.15">
      <c r="A16" s="53" t="s">
        <v>24</v>
      </c>
      <c r="B16" s="54">
        <v>2396763</v>
      </c>
      <c r="C16" s="54">
        <v>2287859</v>
      </c>
      <c r="D16" s="50">
        <f>B16/C16*100-100</f>
        <v>4.7600835541001301</v>
      </c>
      <c r="E16" s="54">
        <f>SUM(E11:E12)</f>
        <v>2877630</v>
      </c>
      <c r="F16" s="50">
        <f>B16/E16*100-100</f>
        <v>-16.710522200560899</v>
      </c>
    </row>
  </sheetData>
  <mergeCells count="10">
    <mergeCell ref="A1:F1"/>
    <mergeCell ref="C2:D2"/>
    <mergeCell ref="E2:F2"/>
    <mergeCell ref="A3:F3"/>
    <mergeCell ref="A4:A5"/>
    <mergeCell ref="B4:B5"/>
    <mergeCell ref="C4:C5"/>
    <mergeCell ref="D4:D5"/>
    <mergeCell ref="E4:E5"/>
    <mergeCell ref="F4:F5"/>
  </mergeCells>
  <phoneticPr fontId="36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10" sqref="A10"/>
    </sheetView>
  </sheetViews>
  <sheetFormatPr defaultColWidth="9" defaultRowHeight="14.25" x14ac:dyDescent="0.15"/>
  <cols>
    <col min="1" max="1" width="31.25" customWidth="1"/>
    <col min="2" max="2" width="14.625" customWidth="1"/>
    <col min="3" max="3" width="13" customWidth="1"/>
    <col min="4" max="4" width="15.25" customWidth="1"/>
    <col min="5" max="5" width="11.5" customWidth="1"/>
    <col min="6" max="6" width="16.125" customWidth="1"/>
  </cols>
  <sheetData>
    <row r="1" spans="1:6" ht="27" x14ac:dyDescent="0.15">
      <c r="A1" s="64" t="s">
        <v>25</v>
      </c>
      <c r="B1" s="64"/>
      <c r="C1" s="64"/>
      <c r="D1" s="64"/>
      <c r="E1" s="64"/>
      <c r="F1" s="64"/>
    </row>
    <row r="2" spans="1:6" ht="15.75" x14ac:dyDescent="0.15">
      <c r="A2" s="28"/>
      <c r="B2" s="29"/>
      <c r="C2" s="65"/>
      <c r="D2" s="66"/>
      <c r="E2" s="67" t="s">
        <v>5</v>
      </c>
      <c r="F2" s="67"/>
    </row>
    <row r="3" spans="1:6" ht="24" customHeight="1" x14ac:dyDescent="0.15">
      <c r="A3" s="74" t="s">
        <v>6</v>
      </c>
      <c r="B3" s="74"/>
      <c r="C3" s="74"/>
      <c r="D3" s="74"/>
      <c r="E3" s="74"/>
      <c r="F3" s="74"/>
    </row>
    <row r="4" spans="1:6" ht="18.75" customHeight="1" x14ac:dyDescent="0.15">
      <c r="A4" s="75" t="s">
        <v>7</v>
      </c>
      <c r="B4" s="76" t="s">
        <v>8</v>
      </c>
      <c r="C4" s="76" t="s">
        <v>9</v>
      </c>
      <c r="D4" s="76" t="s">
        <v>10</v>
      </c>
      <c r="E4" s="76" t="s">
        <v>26</v>
      </c>
      <c r="F4" s="76" t="s">
        <v>27</v>
      </c>
    </row>
    <row r="5" spans="1:6" ht="29.25" customHeight="1" x14ac:dyDescent="0.15">
      <c r="A5" s="75"/>
      <c r="B5" s="76"/>
      <c r="C5" s="76"/>
      <c r="D5" s="75"/>
      <c r="E5" s="76"/>
      <c r="F5" s="75"/>
    </row>
    <row r="6" spans="1:6" ht="23.25" customHeight="1" x14ac:dyDescent="0.15">
      <c r="A6" s="30">
        <v>7</v>
      </c>
      <c r="B6" s="30">
        <v>8</v>
      </c>
      <c r="C6" s="30">
        <v>9</v>
      </c>
      <c r="D6" s="30" t="s">
        <v>14</v>
      </c>
      <c r="E6" s="30">
        <v>11</v>
      </c>
      <c r="F6" s="30" t="s">
        <v>15</v>
      </c>
    </row>
    <row r="7" spans="1:6" ht="39.950000000000003" customHeight="1" x14ac:dyDescent="0.15">
      <c r="A7" s="31" t="s">
        <v>28</v>
      </c>
      <c r="B7" s="32">
        <v>2538</v>
      </c>
      <c r="C7" s="32">
        <v>4980</v>
      </c>
      <c r="D7" s="33">
        <f t="shared" ref="D7:D11" si="0">B7/C7*100-100</f>
        <v>-49.036144578313298</v>
      </c>
      <c r="E7" s="32">
        <v>5047</v>
      </c>
      <c r="F7" s="33">
        <f t="shared" ref="F7:F11" si="1">B7/E7*100-100</f>
        <v>-49.7127006142263</v>
      </c>
    </row>
    <row r="8" spans="1:6" ht="39.950000000000003" customHeight="1" x14ac:dyDescent="0.15">
      <c r="A8" s="34" t="s">
        <v>29</v>
      </c>
      <c r="B8" s="32">
        <f>1679+2802</f>
        <v>4481</v>
      </c>
      <c r="C8" s="32">
        <f>2178+2914</f>
        <v>5092</v>
      </c>
      <c r="D8" s="33">
        <f t="shared" si="0"/>
        <v>-11.9992144540456</v>
      </c>
      <c r="E8" s="32">
        <f>2178</f>
        <v>2178</v>
      </c>
      <c r="F8" s="33">
        <f t="shared" si="1"/>
        <v>105.73921028466501</v>
      </c>
    </row>
    <row r="9" spans="1:6" ht="39.950000000000003" customHeight="1" x14ac:dyDescent="0.15">
      <c r="A9" s="34" t="s">
        <v>30</v>
      </c>
      <c r="B9" s="32">
        <v>2655</v>
      </c>
      <c r="C9" s="32">
        <v>700</v>
      </c>
      <c r="D9" s="33">
        <f t="shared" si="0"/>
        <v>279.28571428571399</v>
      </c>
      <c r="E9" s="32">
        <v>700</v>
      </c>
      <c r="F9" s="33">
        <f t="shared" si="1"/>
        <v>279.28571428571399</v>
      </c>
    </row>
    <row r="10" spans="1:6" ht="39.950000000000003" customHeight="1" x14ac:dyDescent="0.15">
      <c r="A10" s="34" t="s">
        <v>31</v>
      </c>
      <c r="B10" s="35">
        <v>2990</v>
      </c>
      <c r="C10" s="36">
        <v>3397</v>
      </c>
      <c r="D10" s="33">
        <f t="shared" si="0"/>
        <v>-11.9811598469238</v>
      </c>
      <c r="E10" s="36">
        <v>3397</v>
      </c>
      <c r="F10" s="33">
        <f t="shared" si="1"/>
        <v>-11.9811598469238</v>
      </c>
    </row>
    <row r="11" spans="1:6" ht="39.950000000000003" customHeight="1" x14ac:dyDescent="0.15">
      <c r="A11" s="37" t="s">
        <v>32</v>
      </c>
      <c r="B11" s="38">
        <f>SUM(B7:B10)</f>
        <v>12664</v>
      </c>
      <c r="C11" s="38">
        <f>SUM(C7:C10)</f>
        <v>14169</v>
      </c>
      <c r="D11" s="39">
        <f t="shared" si="0"/>
        <v>-10.621779942127199</v>
      </c>
      <c r="E11" s="38">
        <f>SUM(E7:E10)</f>
        <v>11322</v>
      </c>
      <c r="F11" s="40">
        <f t="shared" si="1"/>
        <v>11.853029500088301</v>
      </c>
    </row>
    <row r="12" spans="1:6" ht="39.950000000000003" customHeight="1" x14ac:dyDescent="0.15">
      <c r="A12" s="41" t="s">
        <v>22</v>
      </c>
      <c r="B12" s="36"/>
      <c r="C12" s="36">
        <v>1811</v>
      </c>
      <c r="D12" s="35"/>
      <c r="E12" s="35"/>
      <c r="F12" s="35"/>
    </row>
    <row r="13" spans="1:6" ht="39.950000000000003" customHeight="1" x14ac:dyDescent="0.15">
      <c r="A13" s="34"/>
      <c r="B13" s="35"/>
      <c r="C13" s="35"/>
      <c r="D13" s="35"/>
      <c r="E13" s="35"/>
      <c r="F13" s="35"/>
    </row>
    <row r="14" spans="1:6" ht="39.950000000000003" customHeight="1" x14ac:dyDescent="0.15">
      <c r="A14" s="42" t="s">
        <v>24</v>
      </c>
      <c r="B14" s="38">
        <f>SUM(B11:B13)</f>
        <v>12664</v>
      </c>
      <c r="C14" s="38">
        <f>SUM(C11:C13)</f>
        <v>15980</v>
      </c>
      <c r="D14" s="39">
        <f>B14/C14*100-100</f>
        <v>-20.7509386733417</v>
      </c>
      <c r="E14" s="38">
        <f>SUM(E11:E13)</f>
        <v>11322</v>
      </c>
      <c r="F14" s="40">
        <f>B14/E14*100-100</f>
        <v>11.853029500088301</v>
      </c>
    </row>
  </sheetData>
  <mergeCells count="10">
    <mergeCell ref="A1:F1"/>
    <mergeCell ref="C2:D2"/>
    <mergeCell ref="E2:F2"/>
    <mergeCell ref="A3:F3"/>
    <mergeCell ref="A4:A5"/>
    <mergeCell ref="B4:B5"/>
    <mergeCell ref="C4:C5"/>
    <mergeCell ref="D4:D5"/>
    <mergeCell ref="E4:E5"/>
    <mergeCell ref="F4:F5"/>
  </mergeCells>
  <phoneticPr fontId="36" type="noConversion"/>
  <pageMargins left="0.69930555555555596" right="0.69930555555555596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activeCell="D13" sqref="D13"/>
    </sheetView>
  </sheetViews>
  <sheetFormatPr defaultColWidth="9" defaultRowHeight="14.25" x14ac:dyDescent="0.15"/>
  <cols>
    <col min="2" max="2" width="10.5" customWidth="1"/>
    <col min="3" max="3" width="11.75" customWidth="1"/>
    <col min="4" max="4" width="24.25" customWidth="1"/>
    <col min="5" max="5" width="29.375" customWidth="1"/>
  </cols>
  <sheetData>
    <row r="1" spans="1:5" ht="25.5" x14ac:dyDescent="0.15">
      <c r="A1" s="77" t="s">
        <v>33</v>
      </c>
      <c r="B1" s="77"/>
      <c r="C1" s="77"/>
      <c r="D1" s="77"/>
      <c r="E1" s="77"/>
    </row>
    <row r="2" spans="1:5" x14ac:dyDescent="0.2">
      <c r="A2" s="14"/>
      <c r="B2" s="15"/>
      <c r="C2" s="16"/>
      <c r="D2" s="17"/>
      <c r="E2" s="18" t="s">
        <v>2</v>
      </c>
    </row>
    <row r="3" spans="1:5" x14ac:dyDescent="0.15">
      <c r="A3" s="83" t="s">
        <v>34</v>
      </c>
      <c r="B3" s="78" t="s">
        <v>35</v>
      </c>
      <c r="C3" s="79"/>
      <c r="D3" s="83" t="s">
        <v>36</v>
      </c>
      <c r="E3" s="85" t="s">
        <v>37</v>
      </c>
    </row>
    <row r="4" spans="1:5" x14ac:dyDescent="0.15">
      <c r="A4" s="84"/>
      <c r="B4" s="19" t="s">
        <v>38</v>
      </c>
      <c r="C4" s="20" t="s">
        <v>39</v>
      </c>
      <c r="D4" s="84"/>
      <c r="E4" s="86"/>
    </row>
    <row r="5" spans="1:5" ht="30" customHeight="1" x14ac:dyDescent="0.15">
      <c r="A5" s="80" t="s">
        <v>40</v>
      </c>
      <c r="B5" s="81"/>
      <c r="C5" s="81"/>
      <c r="D5" s="82"/>
      <c r="E5" s="21">
        <f>E6+E11+E19+E22+E26</f>
        <v>2141851</v>
      </c>
    </row>
    <row r="6" spans="1:5" ht="30" customHeight="1" x14ac:dyDescent="0.15">
      <c r="A6" s="22">
        <v>1</v>
      </c>
      <c r="B6" s="22" t="s">
        <v>41</v>
      </c>
      <c r="C6" s="22"/>
      <c r="D6" s="23" t="s">
        <v>42</v>
      </c>
      <c r="E6" s="24">
        <f>E7+E8+E9+E10</f>
        <v>670841</v>
      </c>
    </row>
    <row r="7" spans="1:5" ht="30" customHeight="1" x14ac:dyDescent="0.15">
      <c r="A7" s="22">
        <v>2</v>
      </c>
      <c r="B7" s="22"/>
      <c r="C7" s="22" t="s">
        <v>43</v>
      </c>
      <c r="D7" s="25" t="s">
        <v>44</v>
      </c>
      <c r="E7" s="24">
        <v>336351</v>
      </c>
    </row>
    <row r="8" spans="1:5" ht="30" customHeight="1" x14ac:dyDescent="0.15">
      <c r="A8" s="22">
        <v>3</v>
      </c>
      <c r="B8" s="22"/>
      <c r="C8" s="22" t="s">
        <v>45</v>
      </c>
      <c r="D8" s="25" t="s">
        <v>46</v>
      </c>
      <c r="E8" s="24">
        <v>100770</v>
      </c>
    </row>
    <row r="9" spans="1:5" ht="30" customHeight="1" x14ac:dyDescent="0.15">
      <c r="A9" s="22">
        <v>4</v>
      </c>
      <c r="B9" s="22"/>
      <c r="C9" s="22" t="s">
        <v>47</v>
      </c>
      <c r="D9" s="25" t="s">
        <v>48</v>
      </c>
      <c r="E9" s="24">
        <v>42973</v>
      </c>
    </row>
    <row r="10" spans="1:5" ht="30" customHeight="1" x14ac:dyDescent="0.15">
      <c r="A10" s="22">
        <v>5</v>
      </c>
      <c r="B10" s="22"/>
      <c r="C10" s="22" t="s">
        <v>49</v>
      </c>
      <c r="D10" s="25" t="s">
        <v>50</v>
      </c>
      <c r="E10" s="24">
        <v>190747</v>
      </c>
    </row>
    <row r="11" spans="1:5" ht="30" customHeight="1" x14ac:dyDescent="0.15">
      <c r="A11" s="22">
        <v>6</v>
      </c>
      <c r="B11" s="22" t="s">
        <v>51</v>
      </c>
      <c r="C11" s="22"/>
      <c r="D11" s="25" t="s">
        <v>52</v>
      </c>
      <c r="E11" s="24">
        <f>E12+E13+E14+E15+E16+E17+E18</f>
        <v>65965</v>
      </c>
    </row>
    <row r="12" spans="1:5" ht="30" customHeight="1" x14ac:dyDescent="0.15">
      <c r="A12" s="22">
        <v>7</v>
      </c>
      <c r="B12" s="22"/>
      <c r="C12" s="22" t="s">
        <v>43</v>
      </c>
      <c r="D12" s="25" t="s">
        <v>53</v>
      </c>
      <c r="E12" s="24">
        <v>36580</v>
      </c>
    </row>
    <row r="13" spans="1:5" ht="30" customHeight="1" x14ac:dyDescent="0.15">
      <c r="A13" s="22">
        <v>8</v>
      </c>
      <c r="B13" s="22"/>
      <c r="C13" s="22" t="s">
        <v>45</v>
      </c>
      <c r="D13" s="25" t="s">
        <v>54</v>
      </c>
      <c r="E13" s="24">
        <v>162</v>
      </c>
    </row>
    <row r="14" spans="1:5" ht="30" customHeight="1" x14ac:dyDescent="0.15">
      <c r="A14" s="22">
        <v>9</v>
      </c>
      <c r="B14" s="22"/>
      <c r="C14" s="22" t="s">
        <v>47</v>
      </c>
      <c r="D14" s="25" t="s">
        <v>55</v>
      </c>
      <c r="E14" s="24">
        <v>2955</v>
      </c>
    </row>
    <row r="15" spans="1:5" ht="30" customHeight="1" x14ac:dyDescent="0.15">
      <c r="A15" s="22">
        <v>10</v>
      </c>
      <c r="B15" s="22"/>
      <c r="C15" s="22" t="s">
        <v>56</v>
      </c>
      <c r="D15" s="26" t="s">
        <v>57</v>
      </c>
      <c r="E15" s="24">
        <v>250</v>
      </c>
    </row>
    <row r="16" spans="1:5" ht="30" customHeight="1" x14ac:dyDescent="0.15">
      <c r="A16" s="22">
        <v>11</v>
      </c>
      <c r="B16" s="22"/>
      <c r="C16" s="22" t="s">
        <v>58</v>
      </c>
      <c r="D16" s="25" t="s">
        <v>59</v>
      </c>
      <c r="E16" s="24">
        <v>4312</v>
      </c>
    </row>
    <row r="17" spans="1:5" ht="30" customHeight="1" x14ac:dyDescent="0.15">
      <c r="A17" s="22">
        <v>12</v>
      </c>
      <c r="B17" s="22"/>
      <c r="C17" s="22" t="s">
        <v>60</v>
      </c>
      <c r="D17" s="25" t="s">
        <v>61</v>
      </c>
      <c r="E17" s="24">
        <v>356</v>
      </c>
    </row>
    <row r="18" spans="1:5" ht="30" customHeight="1" x14ac:dyDescent="0.15">
      <c r="A18" s="22">
        <v>13</v>
      </c>
      <c r="B18" s="22"/>
      <c r="C18" s="22" t="s">
        <v>49</v>
      </c>
      <c r="D18" s="25" t="s">
        <v>62</v>
      </c>
      <c r="E18" s="24">
        <v>21350</v>
      </c>
    </row>
    <row r="19" spans="1:5" ht="30" customHeight="1" x14ac:dyDescent="0.15">
      <c r="A19" s="22">
        <v>14</v>
      </c>
      <c r="B19" s="22" t="s">
        <v>63</v>
      </c>
      <c r="C19" s="22"/>
      <c r="D19" s="25" t="s">
        <v>64</v>
      </c>
      <c r="E19" s="24">
        <f>E20+E21</f>
        <v>1136367</v>
      </c>
    </row>
    <row r="20" spans="1:5" ht="30" customHeight="1" x14ac:dyDescent="0.15">
      <c r="A20" s="22">
        <v>15</v>
      </c>
      <c r="B20" s="22"/>
      <c r="C20" s="22" t="s">
        <v>43</v>
      </c>
      <c r="D20" s="25" t="s">
        <v>65</v>
      </c>
      <c r="E20" s="24">
        <v>1022736</v>
      </c>
    </row>
    <row r="21" spans="1:5" ht="30" customHeight="1" x14ac:dyDescent="0.15">
      <c r="A21" s="22">
        <v>16</v>
      </c>
      <c r="B21" s="22"/>
      <c r="C21" s="22" t="s">
        <v>45</v>
      </c>
      <c r="D21" s="25" t="s">
        <v>66</v>
      </c>
      <c r="E21" s="24">
        <v>113631</v>
      </c>
    </row>
    <row r="22" spans="1:5" ht="30" customHeight="1" x14ac:dyDescent="0.15">
      <c r="A22" s="22">
        <v>17</v>
      </c>
      <c r="B22" s="22" t="s">
        <v>67</v>
      </c>
      <c r="C22" s="22"/>
      <c r="D22" s="25" t="s">
        <v>68</v>
      </c>
      <c r="E22" s="24">
        <f>E23+E24+E25</f>
        <v>218678</v>
      </c>
    </row>
    <row r="23" spans="1:5" ht="30" customHeight="1" x14ac:dyDescent="0.15">
      <c r="A23" s="22">
        <v>18</v>
      </c>
      <c r="B23" s="22"/>
      <c r="C23" s="22" t="s">
        <v>43</v>
      </c>
      <c r="D23" s="25" t="s">
        <v>69</v>
      </c>
      <c r="E23" s="24">
        <v>62429</v>
      </c>
    </row>
    <row r="24" spans="1:5" ht="30" customHeight="1" x14ac:dyDescent="0.15">
      <c r="A24" s="22">
        <v>19</v>
      </c>
      <c r="B24" s="22"/>
      <c r="C24" s="22" t="s">
        <v>70</v>
      </c>
      <c r="D24" s="25" t="s">
        <v>71</v>
      </c>
      <c r="E24" s="24">
        <v>37361</v>
      </c>
    </row>
    <row r="25" spans="1:5" ht="30" customHeight="1" x14ac:dyDescent="0.15">
      <c r="A25" s="22">
        <v>20</v>
      </c>
      <c r="B25" s="22"/>
      <c r="C25" s="22" t="s">
        <v>49</v>
      </c>
      <c r="D25" s="25" t="s">
        <v>72</v>
      </c>
      <c r="E25" s="24">
        <v>118888</v>
      </c>
    </row>
    <row r="26" spans="1:5" ht="30" customHeight="1" x14ac:dyDescent="0.15">
      <c r="A26" s="22">
        <v>21</v>
      </c>
      <c r="B26" s="22">
        <v>510</v>
      </c>
      <c r="C26" s="27"/>
      <c r="D26" s="27" t="s">
        <v>73</v>
      </c>
      <c r="E26" s="24">
        <v>50000</v>
      </c>
    </row>
    <row r="27" spans="1:5" ht="30" customHeight="1" x14ac:dyDescent="0.15">
      <c r="A27" s="22">
        <v>22</v>
      </c>
      <c r="B27" s="27"/>
      <c r="C27" s="22" t="s">
        <v>45</v>
      </c>
      <c r="D27" s="27" t="s">
        <v>74</v>
      </c>
      <c r="E27" s="24">
        <v>50000</v>
      </c>
    </row>
    <row r="28" spans="1:5" ht="30" customHeight="1" x14ac:dyDescent="0.15"/>
  </sheetData>
  <mergeCells count="6">
    <mergeCell ref="A1:E1"/>
    <mergeCell ref="B3:C3"/>
    <mergeCell ref="A5:D5"/>
    <mergeCell ref="A3:A4"/>
    <mergeCell ref="D3:D4"/>
    <mergeCell ref="E3:E4"/>
  </mergeCells>
  <phoneticPr fontId="36" type="noConversion"/>
  <pageMargins left="0.69930555555555596" right="0.69930555555555596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G8" sqref="G8"/>
    </sheetView>
  </sheetViews>
  <sheetFormatPr defaultColWidth="9" defaultRowHeight="14.25" x14ac:dyDescent="0.15"/>
  <cols>
    <col min="3" max="3" width="20.5" customWidth="1"/>
    <col min="4" max="4" width="40" customWidth="1"/>
  </cols>
  <sheetData>
    <row r="1" spans="1:4" ht="72" customHeight="1" x14ac:dyDescent="0.15">
      <c r="A1" s="87" t="s">
        <v>75</v>
      </c>
      <c r="B1" s="88"/>
      <c r="C1" s="88"/>
      <c r="D1" s="88"/>
    </row>
    <row r="2" spans="1:4" ht="15.75" x14ac:dyDescent="0.15">
      <c r="A2" s="8"/>
      <c r="B2" s="8"/>
      <c r="C2" s="89" t="s">
        <v>5</v>
      </c>
      <c r="D2" s="89"/>
    </row>
    <row r="3" spans="1:4" x14ac:dyDescent="0.15">
      <c r="A3" s="93"/>
      <c r="B3" s="93"/>
      <c r="C3" s="93"/>
      <c r="D3" s="93"/>
    </row>
    <row r="4" spans="1:4" x14ac:dyDescent="0.15">
      <c r="A4" s="93"/>
      <c r="B4" s="93"/>
      <c r="C4" s="93"/>
      <c r="D4" s="93"/>
    </row>
    <row r="5" spans="1:4" ht="32.25" customHeight="1" x14ac:dyDescent="0.15">
      <c r="A5" s="9"/>
      <c r="B5" s="10"/>
      <c r="C5" s="10"/>
      <c r="D5" s="9"/>
    </row>
    <row r="6" spans="1:4" ht="27.75" customHeight="1" x14ac:dyDescent="0.15">
      <c r="A6" s="11" t="s">
        <v>76</v>
      </c>
      <c r="B6" s="12"/>
      <c r="C6" s="12"/>
      <c r="D6" s="13"/>
    </row>
    <row r="7" spans="1:4" ht="36.75" customHeight="1" x14ac:dyDescent="0.15">
      <c r="A7" s="90" t="s">
        <v>77</v>
      </c>
      <c r="B7" s="91"/>
      <c r="C7" s="91"/>
      <c r="D7" s="92"/>
    </row>
  </sheetData>
  <mergeCells count="7">
    <mergeCell ref="A1:D1"/>
    <mergeCell ref="C2:D2"/>
    <mergeCell ref="A7:D7"/>
    <mergeCell ref="A3:A4"/>
    <mergeCell ref="B3:B4"/>
    <mergeCell ref="C3:C4"/>
    <mergeCell ref="D3:D4"/>
  </mergeCells>
  <phoneticPr fontId="36" type="noConversion"/>
  <pageMargins left="0.69930555555555596" right="0.69930555555555596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4"/>
  <sheetViews>
    <sheetView workbookViewId="0">
      <selection activeCell="L7" sqref="L7"/>
    </sheetView>
  </sheetViews>
  <sheetFormatPr defaultColWidth="9" defaultRowHeight="14.25" x14ac:dyDescent="0.15"/>
  <cols>
    <col min="1" max="1" width="29.75" customWidth="1"/>
    <col min="2" max="2" width="17.375" customWidth="1"/>
    <col min="3" max="3" width="33" customWidth="1"/>
  </cols>
  <sheetData>
    <row r="1" spans="1:3" ht="40.5" customHeight="1" x14ac:dyDescent="0.15">
      <c r="A1" s="94" t="s">
        <v>78</v>
      </c>
      <c r="B1" s="94"/>
      <c r="C1" s="94"/>
    </row>
    <row r="2" spans="1:3" ht="21.75" customHeight="1" x14ac:dyDescent="0.15">
      <c r="A2" s="1"/>
      <c r="B2" s="1"/>
      <c r="C2" s="5" t="s">
        <v>2</v>
      </c>
    </row>
    <row r="3" spans="1:3" ht="45.95" customHeight="1" x14ac:dyDescent="0.15">
      <c r="A3" s="3" t="s">
        <v>79</v>
      </c>
      <c r="B3" s="3" t="s">
        <v>80</v>
      </c>
      <c r="C3" s="3" t="s">
        <v>81</v>
      </c>
    </row>
    <row r="4" spans="1:3" ht="54" customHeight="1" x14ac:dyDescent="0.15">
      <c r="A4" s="6" t="s">
        <v>82</v>
      </c>
      <c r="B4" s="6" t="s">
        <v>83</v>
      </c>
      <c r="C4" s="7">
        <f>C5+C8</f>
        <v>414419</v>
      </c>
    </row>
    <row r="5" spans="1:3" ht="54" customHeight="1" x14ac:dyDescent="0.15">
      <c r="A5" s="6" t="s">
        <v>84</v>
      </c>
      <c r="B5" s="6" t="s">
        <v>85</v>
      </c>
      <c r="C5" s="7">
        <v>249419</v>
      </c>
    </row>
    <row r="6" spans="1:3" ht="54" customHeight="1" x14ac:dyDescent="0.15">
      <c r="A6" s="6" t="s">
        <v>86</v>
      </c>
      <c r="B6" s="6" t="s">
        <v>87</v>
      </c>
      <c r="C6" s="7">
        <v>0</v>
      </c>
    </row>
    <row r="7" spans="1:3" ht="54" customHeight="1" x14ac:dyDescent="0.15">
      <c r="A7" s="6" t="s">
        <v>88</v>
      </c>
      <c r="B7" s="6" t="s">
        <v>89</v>
      </c>
      <c r="C7" s="7">
        <v>249419</v>
      </c>
    </row>
    <row r="8" spans="1:3" ht="54" customHeight="1" x14ac:dyDescent="0.15">
      <c r="A8" s="6" t="s">
        <v>90</v>
      </c>
      <c r="B8" s="6" t="s">
        <v>91</v>
      </c>
      <c r="C8" s="7">
        <v>165000</v>
      </c>
    </row>
    <row r="9" spans="1:3" ht="54" customHeight="1" x14ac:dyDescent="0.15">
      <c r="A9" s="6" t="s">
        <v>92</v>
      </c>
      <c r="B9" s="6" t="s">
        <v>93</v>
      </c>
      <c r="C9" s="7">
        <v>165000</v>
      </c>
    </row>
    <row r="10" spans="1:3" ht="54" customHeight="1" x14ac:dyDescent="0.15">
      <c r="A10" s="6" t="s">
        <v>88</v>
      </c>
      <c r="B10" s="6" t="s">
        <v>94</v>
      </c>
      <c r="C10" s="7">
        <v>0</v>
      </c>
    </row>
    <row r="11" spans="1:3" ht="54" customHeight="1" x14ac:dyDescent="0.15">
      <c r="A11" s="6" t="s">
        <v>95</v>
      </c>
      <c r="B11" s="6" t="s">
        <v>96</v>
      </c>
      <c r="C11" s="7">
        <f>C12+C13</f>
        <v>191181</v>
      </c>
    </row>
    <row r="12" spans="1:3" ht="54" customHeight="1" x14ac:dyDescent="0.15">
      <c r="A12" s="6" t="s">
        <v>84</v>
      </c>
      <c r="B12" s="6" t="s">
        <v>97</v>
      </c>
      <c r="C12" s="7">
        <v>26381</v>
      </c>
    </row>
    <row r="13" spans="1:3" ht="54" customHeight="1" x14ac:dyDescent="0.15">
      <c r="A13" s="6" t="s">
        <v>90</v>
      </c>
      <c r="B13" s="6" t="s">
        <v>98</v>
      </c>
      <c r="C13" s="7">
        <v>164800</v>
      </c>
    </row>
    <row r="14" spans="1:3" ht="73.5" customHeight="1" x14ac:dyDescent="0.15">
      <c r="A14" s="95" t="s">
        <v>99</v>
      </c>
      <c r="B14" s="95"/>
      <c r="C14" s="95"/>
    </row>
  </sheetData>
  <mergeCells count="2">
    <mergeCell ref="A1:C1"/>
    <mergeCell ref="A14:C14"/>
  </mergeCells>
  <phoneticPr fontId="36" type="noConversion"/>
  <pageMargins left="0.75" right="0.75" top="1" bottom="1" header="0.51180555555555596" footer="0.51180555555555596"/>
  <pageSetup paperSize="9" scale="9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sqref="A1:C6"/>
    </sheetView>
  </sheetViews>
  <sheetFormatPr defaultColWidth="9" defaultRowHeight="14.25" x14ac:dyDescent="0.15"/>
  <cols>
    <col min="1" max="1" width="15.875" customWidth="1"/>
    <col min="2" max="2" width="32.625" customWidth="1"/>
    <col min="3" max="3" width="35" customWidth="1"/>
  </cols>
  <sheetData>
    <row r="1" spans="1:3" ht="34.5" customHeight="1" x14ac:dyDescent="0.15">
      <c r="A1" s="94" t="s">
        <v>100</v>
      </c>
      <c r="B1" s="94"/>
      <c r="C1" s="94"/>
    </row>
    <row r="2" spans="1:3" ht="33.75" customHeight="1" x14ac:dyDescent="0.15">
      <c r="A2" s="1"/>
      <c r="B2" s="1"/>
      <c r="C2" s="2" t="s">
        <v>2</v>
      </c>
    </row>
    <row r="3" spans="1:3" ht="53.25" customHeight="1" x14ac:dyDescent="0.15">
      <c r="A3" s="96" t="s">
        <v>79</v>
      </c>
      <c r="B3" s="96" t="s">
        <v>101</v>
      </c>
      <c r="C3" s="96"/>
    </row>
    <row r="4" spans="1:3" ht="51.75" customHeight="1" x14ac:dyDescent="0.15">
      <c r="A4" s="96"/>
      <c r="B4" s="3" t="s">
        <v>102</v>
      </c>
      <c r="C4" s="3" t="s">
        <v>103</v>
      </c>
    </row>
    <row r="5" spans="1:3" ht="59.25" customHeight="1" x14ac:dyDescent="0.15">
      <c r="A5" s="4" t="s">
        <v>104</v>
      </c>
      <c r="B5" s="4"/>
      <c r="C5" s="4"/>
    </row>
    <row r="6" spans="1:3" ht="27" customHeight="1" x14ac:dyDescent="0.15">
      <c r="A6" s="97" t="s">
        <v>105</v>
      </c>
      <c r="B6" s="97"/>
      <c r="C6" s="97"/>
    </row>
  </sheetData>
  <mergeCells count="4">
    <mergeCell ref="A1:C1"/>
    <mergeCell ref="B3:C3"/>
    <mergeCell ref="A6:C6"/>
    <mergeCell ref="A3:A4"/>
  </mergeCells>
  <phoneticPr fontId="36" type="noConversion"/>
  <pageMargins left="0.75" right="0.75" top="1" bottom="1" header="0.51180555555555596" footer="0.51180555555555596"/>
  <pageSetup paperSize="9" scale="97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J9" sqref="J9"/>
    </sheetView>
  </sheetViews>
  <sheetFormatPr defaultColWidth="9" defaultRowHeight="14.25" x14ac:dyDescent="0.15"/>
  <cols>
    <col min="1" max="1" width="14" customWidth="1"/>
    <col min="2" max="2" width="35.75" customWidth="1"/>
    <col min="3" max="3" width="36.875" customWidth="1"/>
  </cols>
  <sheetData>
    <row r="1" spans="1:3" ht="41.25" customHeight="1" x14ac:dyDescent="0.15">
      <c r="A1" s="94" t="s">
        <v>106</v>
      </c>
      <c r="B1" s="94"/>
      <c r="C1" s="94"/>
    </row>
    <row r="2" spans="1:3" ht="36.75" customHeight="1" x14ac:dyDescent="0.15">
      <c r="A2" s="1"/>
      <c r="B2" s="1"/>
      <c r="C2" s="2" t="s">
        <v>2</v>
      </c>
    </row>
    <row r="3" spans="1:3" ht="45" customHeight="1" x14ac:dyDescent="0.15">
      <c r="A3" s="96" t="s">
        <v>79</v>
      </c>
      <c r="B3" s="96" t="s">
        <v>107</v>
      </c>
      <c r="C3" s="96"/>
    </row>
    <row r="4" spans="1:3" ht="45.95" customHeight="1" x14ac:dyDescent="0.15">
      <c r="A4" s="96"/>
      <c r="B4" s="3" t="s">
        <v>102</v>
      </c>
      <c r="C4" s="3" t="s">
        <v>103</v>
      </c>
    </row>
    <row r="5" spans="1:3" ht="54" customHeight="1" x14ac:dyDescent="0.15">
      <c r="A5" s="4" t="s">
        <v>104</v>
      </c>
      <c r="B5" s="4"/>
      <c r="C5" s="4"/>
    </row>
    <row r="6" spans="1:3" ht="27" customHeight="1" x14ac:dyDescent="0.15">
      <c r="A6" s="97" t="s">
        <v>105</v>
      </c>
      <c r="B6" s="97"/>
      <c r="C6" s="97"/>
    </row>
  </sheetData>
  <mergeCells count="4">
    <mergeCell ref="A1:C1"/>
    <mergeCell ref="B3:C3"/>
    <mergeCell ref="A6:C6"/>
    <mergeCell ref="A3:A4"/>
  </mergeCells>
  <phoneticPr fontId="36" type="noConversion"/>
  <pageMargins left="0.75" right="0.75" top="1" bottom="1" header="0.51180555555555596" footer="0.51180555555555596"/>
  <pageSetup paperSize="9" scale="93" orientation="portrait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"/>
  <sheetViews>
    <sheetView workbookViewId="0">
      <selection activeCell="G19" sqref="G19"/>
    </sheetView>
  </sheetViews>
  <sheetFormatPr defaultColWidth="9" defaultRowHeight="14.25" x14ac:dyDescent="0.15"/>
  <cols>
    <col min="1" max="1" width="36.75" customWidth="1"/>
    <col min="2" max="2" width="33" customWidth="1"/>
    <col min="3" max="3" width="32.625" customWidth="1"/>
  </cols>
  <sheetData>
    <row r="1" spans="1:3" ht="22.5" x14ac:dyDescent="0.15">
      <c r="A1" s="94" t="s">
        <v>108</v>
      </c>
      <c r="B1" s="94"/>
      <c r="C1" s="94"/>
    </row>
    <row r="2" spans="1:3" x14ac:dyDescent="0.15">
      <c r="A2" s="1"/>
      <c r="B2" s="1"/>
      <c r="C2" s="2" t="s">
        <v>2</v>
      </c>
    </row>
    <row r="3" spans="1:3" ht="45" customHeight="1" x14ac:dyDescent="0.15">
      <c r="A3" s="96" t="s">
        <v>79</v>
      </c>
      <c r="B3" s="96" t="s">
        <v>109</v>
      </c>
      <c r="C3" s="96"/>
    </row>
    <row r="4" spans="1:3" ht="39" customHeight="1" x14ac:dyDescent="0.15">
      <c r="A4" s="96"/>
      <c r="B4" s="3" t="s">
        <v>110</v>
      </c>
      <c r="C4" s="3" t="s">
        <v>111</v>
      </c>
    </row>
    <row r="5" spans="1:3" ht="84.75" customHeight="1" x14ac:dyDescent="0.15">
      <c r="A5" s="4" t="s">
        <v>104</v>
      </c>
      <c r="B5" s="4"/>
      <c r="C5" s="4"/>
    </row>
    <row r="6" spans="1:3" ht="26.25" customHeight="1" x14ac:dyDescent="0.15">
      <c r="A6" s="97" t="s">
        <v>105</v>
      </c>
      <c r="B6" s="97"/>
      <c r="C6" s="97"/>
    </row>
  </sheetData>
  <mergeCells count="4">
    <mergeCell ref="A1:C1"/>
    <mergeCell ref="B3:C3"/>
    <mergeCell ref="A6:C6"/>
    <mergeCell ref="A3:A4"/>
  </mergeCells>
  <phoneticPr fontId="36" type="noConversion"/>
  <pageMargins left="0.75" right="0.75" top="1" bottom="1" header="0.51180555555555596" footer="0.511805555555555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表45  2021年朝阳区政府性基金专项转移支付表</vt:lpstr>
      <vt:lpstr>表46 朝阳区2021年政府性基金预算（草案）本级支出表</vt:lpstr>
      <vt:lpstr>表47 朝阳区2021年国有资本经营预算（草案）本级支出表</vt:lpstr>
      <vt:lpstr>表48  2021年朝阳区一般公共预算本级基本支出表</vt:lpstr>
      <vt:lpstr>表49 朝阳区2021年一般公共预算税收返还 和转移支付表</vt:lpstr>
      <vt:lpstr>表50政府债务还本付息情况表</vt:lpstr>
      <vt:lpstr>表512021年一般债务情况表</vt:lpstr>
      <vt:lpstr>2021年专项债务情况表</vt:lpstr>
      <vt:lpstr>表53 朝阳区2021年政府债务限额情况表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zyq</cp:lastModifiedBy>
  <cp:lastPrinted>2022-10-13T08:07:47Z</cp:lastPrinted>
  <dcterms:created xsi:type="dcterms:W3CDTF">2022-10-12T03:43:00Z</dcterms:created>
  <dcterms:modified xsi:type="dcterms:W3CDTF">2022-10-13T08:14:03Z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2052-10.8.0.5648</vt:lpwstr>
  </property>
</Properties>
</file>