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<sst xmlns="http://schemas.openxmlformats.org/spreadsheetml/2006/main" count="500" uniqueCount="165">
  <si>
    <t>社会公益性就业组织市、区级岗位补贴拨付汇总表</t>
  </si>
  <si>
    <t>金额单位：元</t>
  </si>
  <si>
    <t>序号</t>
  </si>
  <si>
    <t>街道
（地区）</t>
  </si>
  <si>
    <t>公益性组织名称</t>
  </si>
  <si>
    <t>申请补贴人数</t>
  </si>
  <si>
    <t>补贴期限</t>
  </si>
  <si>
    <t>市级岗位补贴申请情况</t>
  </si>
  <si>
    <t>区级岗位补贴申请情况</t>
  </si>
  <si>
    <t>劳协</t>
  </si>
  <si>
    <t>城协</t>
  </si>
  <si>
    <t>残协</t>
  </si>
  <si>
    <t>社会化</t>
  </si>
  <si>
    <t>总计</t>
  </si>
  <si>
    <t>本次拨付情况</t>
  </si>
  <si>
    <t>补贴标准(元/月·人)</t>
  </si>
  <si>
    <t>申请金额</t>
  </si>
  <si>
    <t>资金来源</t>
  </si>
  <si>
    <t>结余抵扣金额</t>
  </si>
  <si>
    <t>实际补贴金额</t>
  </si>
  <si>
    <t>2026年1-6月申请金额</t>
  </si>
  <si>
    <t>2026年1-6月实际已拨付金额（含抵扣）</t>
  </si>
  <si>
    <t>应补发金额</t>
  </si>
  <si>
    <t>1</t>
  </si>
  <si>
    <t>双井</t>
  </si>
  <si>
    <t>北京市双井安洁人力资源服务有限公司</t>
  </si>
  <si>
    <t>22</t>
  </si>
  <si>
    <t>0</t>
  </si>
  <si>
    <t>2</t>
  </si>
  <si>
    <t>25</t>
  </si>
  <si>
    <t>2026-01至2026-06</t>
  </si>
  <si>
    <t>中央就业补助资金</t>
  </si>
  <si>
    <t>区财政资金</t>
  </si>
  <si>
    <t>劲松</t>
  </si>
  <si>
    <t>北京市劲松安洁人力资源服务有限公司</t>
  </si>
  <si>
    <t>45</t>
  </si>
  <si>
    <t>7</t>
  </si>
  <si>
    <t>55</t>
  </si>
  <si>
    <t>3</t>
  </si>
  <si>
    <t>潘家园</t>
  </si>
  <si>
    <t>北京潘家园家乐社区服务中心</t>
  </si>
  <si>
    <t>4</t>
  </si>
  <si>
    <t>12</t>
  </si>
  <si>
    <t>垡头</t>
  </si>
  <si>
    <t>北京日日兴社区服务中心</t>
  </si>
  <si>
    <t>13</t>
  </si>
  <si>
    <t>6</t>
  </si>
  <si>
    <t>19</t>
  </si>
  <si>
    <t>5</t>
  </si>
  <si>
    <t>建外</t>
  </si>
  <si>
    <t>北京建外兴华社区服务中心</t>
  </si>
  <si>
    <t>29</t>
  </si>
  <si>
    <t>30</t>
  </si>
  <si>
    <t>八里庄</t>
  </si>
  <si>
    <t>北京八里庄万洁社区服务中心</t>
  </si>
  <si>
    <t>26</t>
  </si>
  <si>
    <t>呼家楼</t>
  </si>
  <si>
    <t>北京市天成社区服务中心</t>
  </si>
  <si>
    <t>40</t>
  </si>
  <si>
    <t>46</t>
  </si>
  <si>
    <t>8</t>
  </si>
  <si>
    <t>朝外</t>
  </si>
  <si>
    <t>北京迪盼特人力资源服务有限公司</t>
  </si>
  <si>
    <t>9</t>
  </si>
  <si>
    <t>团结湖</t>
  </si>
  <si>
    <t>北京智诚拓源人力资源服务有限公司</t>
  </si>
  <si>
    <t>35</t>
  </si>
  <si>
    <t>10</t>
  </si>
  <si>
    <t>三里屯</t>
  </si>
  <si>
    <t>北京市三里屯三维社区服务有限责任公司</t>
  </si>
  <si>
    <t>20</t>
  </si>
  <si>
    <t>21</t>
  </si>
  <si>
    <t>11</t>
  </si>
  <si>
    <t>六里屯</t>
  </si>
  <si>
    <t>北京六福兴社区服务中心</t>
  </si>
  <si>
    <t>39</t>
  </si>
  <si>
    <t>左家庄</t>
  </si>
  <si>
    <t>北京市左家庄佳业劳务服务中心</t>
  </si>
  <si>
    <t>麦子店</t>
  </si>
  <si>
    <t>北京麦子店安业社区服务中心</t>
  </si>
  <si>
    <t>14</t>
  </si>
  <si>
    <t>香河园</t>
  </si>
  <si>
    <t>北京市鑫香河园社区服务中心</t>
  </si>
  <si>
    <t>15</t>
  </si>
  <si>
    <t>16</t>
  </si>
  <si>
    <t>酒仙桥</t>
  </si>
  <si>
    <t>北京市朗晴信息咨询服务有限公司</t>
  </si>
  <si>
    <t>32</t>
  </si>
  <si>
    <t>42</t>
  </si>
  <si>
    <t>首都机场</t>
  </si>
  <si>
    <t>北京万事通盛技术服务有限公司</t>
  </si>
  <si>
    <t>17</t>
  </si>
  <si>
    <t>和平街</t>
  </si>
  <si>
    <t>北京市和平佳园劳务服务公司</t>
  </si>
  <si>
    <t>41</t>
  </si>
  <si>
    <t>18</t>
  </si>
  <si>
    <t>小关</t>
  </si>
  <si>
    <t>北京民逸社区服务中心</t>
  </si>
  <si>
    <t>23</t>
  </si>
  <si>
    <t>安贞</t>
  </si>
  <si>
    <t>北京安贞安凯社区服务中心</t>
  </si>
  <si>
    <t>31</t>
  </si>
  <si>
    <t>亚运村</t>
  </si>
  <si>
    <t>北京亚运村快洁社区服务中心</t>
  </si>
  <si>
    <t>28</t>
  </si>
  <si>
    <t>望京</t>
  </si>
  <si>
    <t>北京望京安美人力资源服务有限公司</t>
  </si>
  <si>
    <t>48</t>
  </si>
  <si>
    <t>49</t>
  </si>
  <si>
    <t>大屯</t>
  </si>
  <si>
    <t>北京市大屯安洁社区服务有限公司</t>
  </si>
  <si>
    <t>奥运村</t>
  </si>
  <si>
    <t>北京明天更美好商务有限责任公司</t>
  </si>
  <si>
    <t>43</t>
  </si>
  <si>
    <t>24</t>
  </si>
  <si>
    <t>太阳宫</t>
  </si>
  <si>
    <t>北京市太阳宫民信人力资源服务有限公司</t>
  </si>
  <si>
    <t>来广营</t>
  </si>
  <si>
    <t>北京广业劳务派遣服务中心</t>
  </si>
  <si>
    <t>东坝</t>
  </si>
  <si>
    <t>北京东坝奥欣劳务派遣服务有限公司</t>
  </si>
  <si>
    <t>27</t>
  </si>
  <si>
    <t>金盏</t>
  </si>
  <si>
    <t>北京金盏蓝天劳务服务中心</t>
  </si>
  <si>
    <t>平房</t>
  </si>
  <si>
    <t>北京平和劳务服务有限责任公司</t>
  </si>
  <si>
    <t>34</t>
  </si>
  <si>
    <t>将台</t>
  </si>
  <si>
    <t>北京市将台创业社区服务有限公司</t>
  </si>
  <si>
    <t>高碑店</t>
  </si>
  <si>
    <t>北京市高碑店馨诚社区服务有限公司</t>
  </si>
  <si>
    <t>51</t>
  </si>
  <si>
    <t>王四营</t>
  </si>
  <si>
    <t>北京市王四营九方乐业劳务派遣中心</t>
  </si>
  <si>
    <t>南磨房</t>
  </si>
  <si>
    <t>北京市南磨房社区服务有限公司</t>
  </si>
  <si>
    <t>33</t>
  </si>
  <si>
    <t>小红门</t>
  </si>
  <si>
    <t>北京小红门诚信劳务服务中心</t>
  </si>
  <si>
    <t>十八里店</t>
  </si>
  <si>
    <t>北京大洋宏达劳务派遣服务有限公司</t>
  </si>
  <si>
    <t>黑庄户</t>
  </si>
  <si>
    <t>北京市黑庄户劳务派遣服务有限责任公司</t>
  </si>
  <si>
    <t>36</t>
  </si>
  <si>
    <t>东风</t>
  </si>
  <si>
    <t>北京东方琪玥劳务服务有限责任公司</t>
  </si>
  <si>
    <t>37</t>
  </si>
  <si>
    <t>常营</t>
  </si>
  <si>
    <t>北京市常赢新荣劳务派遣服务中心</t>
  </si>
  <si>
    <t>38</t>
  </si>
  <si>
    <t>管庄</t>
  </si>
  <si>
    <t>北京世纪强盛人力资源服务有限公司</t>
  </si>
  <si>
    <t>豆各庄</t>
  </si>
  <si>
    <t>北京豆各庄劳务派遣服务中心</t>
  </si>
  <si>
    <t>三间房</t>
  </si>
  <si>
    <t>北京家家睦劳务服务中心</t>
  </si>
  <si>
    <t>东湖</t>
  </si>
  <si>
    <t>北京市春昶人力资源服务有限公司</t>
  </si>
  <si>
    <t>孙河</t>
  </si>
  <si>
    <t>北京朝河劳务服务有限公司</t>
  </si>
  <si>
    <t>合计</t>
  </si>
  <si>
    <t>——</t>
  </si>
  <si>
    <t>946</t>
  </si>
  <si>
    <t>77</t>
  </si>
  <si>
    <t>1063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</si>
</sst>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4"/>
      <color theme="1"/>
      <name val="黑体"/>
      <charset val="134"/>
    </font>
    <font>
      <b/>
      <sz val="9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right"/>
    </xf>
    <xf numFmtId="49" fontId="0" fillId="0" borderId="0" xfId="0" applyNumberFormat="1" applyBorder="1" applyAlignment="1"/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9"/>
  <sheetViews>
    <sheetView tabSelected="1" workbookViewId="0">
      <selection activeCell="M5" sqref="M5"/>
    </sheetView>
  </sheetViews>
  <sheetFormatPr defaultColWidth="9" defaultRowHeight="13.5"/>
  <cols>
    <col min="1" max="1" width="3.63333333333333" customWidth="1"/>
    <col min="2" max="2" width="5.5" customWidth="1"/>
    <col min="3" max="3" width="23.3833333333333" customWidth="1"/>
    <col min="4" max="6" width="4" customWidth="1"/>
    <col min="7" max="7" width="5" customWidth="1"/>
    <col min="8" max="8" width="4.5" customWidth="1"/>
    <col min="9" max="9" width="7.63333333333333" customWidth="1"/>
    <col min="10" max="10" width="9.125" customWidth="1"/>
    <col min="11" max="11" width="10.75" customWidth="1"/>
    <col min="12" max="12" width="13.25" customWidth="1"/>
    <col min="13" max="18" width="10.875" customWidth="1"/>
    <col min="19" max="20" width="10.75" customWidth="1"/>
    <col min="21" max="21" width="12.3833333333333" style="2" customWidth="1"/>
    <col min="22" max="22" width="16.25" style="3" customWidth="1"/>
  </cols>
  <sheetData>
    <row r="1" ht="18.75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6"/>
    </row>
    <row r="3" customHeight="1" spans="1:22">
      <c r="A3" s="7" t="s">
        <v>2</v>
      </c>
      <c r="B3" s="8" t="s">
        <v>3</v>
      </c>
      <c r="C3" s="7" t="s">
        <v>4</v>
      </c>
      <c r="D3" s="7" t="s">
        <v>5</v>
      </c>
      <c r="E3" s="7"/>
      <c r="F3" s="7"/>
      <c r="G3" s="7"/>
      <c r="H3" s="7"/>
      <c r="I3" s="7" t="s">
        <v>6</v>
      </c>
      <c r="J3" s="9" t="s">
        <v>7</v>
      </c>
      <c r="K3" s="10"/>
      <c r="L3" s="10"/>
      <c r="M3" s="10"/>
      <c r="N3" s="10"/>
      <c r="O3" s="8" t="s">
        <v>8</v>
      </c>
      <c r="P3" s="8"/>
      <c r="Q3" s="8"/>
      <c r="R3" s="8"/>
      <c r="S3" s="8"/>
      <c r="T3" s="11"/>
      <c r="U3" s="12"/>
      <c r="V3"/>
    </row>
    <row r="4" spans="1:22">
      <c r="A4" s="7"/>
      <c r="B4" s="8"/>
      <c r="C4" s="7"/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/>
      <c r="J4" s="9" t="s">
        <v>14</v>
      </c>
      <c r="K4" s="10"/>
      <c r="L4" s="10"/>
      <c r="M4" s="10"/>
      <c r="N4" s="10"/>
      <c r="O4" s="8" t="s">
        <v>14</v>
      </c>
      <c r="P4" s="8"/>
      <c r="Q4" s="8"/>
      <c r="R4" s="8"/>
      <c r="S4" s="8"/>
      <c r="T4" s="11"/>
      <c r="U4" s="3"/>
      <c r="V4"/>
    </row>
    <row r="5" ht="33.75" spans="1:22">
      <c r="A5" s="7"/>
      <c r="B5" s="7"/>
      <c r="C5" s="7"/>
      <c r="D5" s="7"/>
      <c r="E5" s="7"/>
      <c r="F5" s="7"/>
      <c r="G5" s="7"/>
      <c r="H5" s="7"/>
      <c r="I5" s="7"/>
      <c r="J5" s="8" t="s">
        <v>15</v>
      </c>
      <c r="K5" s="8" t="s">
        <v>16</v>
      </c>
      <c r="L5" s="8" t="s">
        <v>17</v>
      </c>
      <c r="M5" s="8" t="s">
        <v>18</v>
      </c>
      <c r="N5" s="8" t="s">
        <v>19</v>
      </c>
      <c r="O5" s="8" t="s">
        <v>20</v>
      </c>
      <c r="P5" s="8" t="s">
        <v>21</v>
      </c>
      <c r="Q5" s="8" t="s">
        <v>22</v>
      </c>
      <c r="R5" s="8" t="s">
        <v>17</v>
      </c>
      <c r="S5" s="8" t="s">
        <v>19</v>
      </c>
      <c r="T5" s="3"/>
      <c r="U5"/>
      <c r="V5"/>
    </row>
    <row r="6" s="1" customFormat="1" ht="27" customHeight="1" spans="1:22">
      <c r="A6" s="13" t="s">
        <v>23</v>
      </c>
      <c r="B6" s="13" t="s">
        <v>24</v>
      </c>
      <c r="C6" s="14" t="s">
        <v>25</v>
      </c>
      <c r="D6" s="13" t="s">
        <v>26</v>
      </c>
      <c r="E6" s="13" t="s">
        <v>27</v>
      </c>
      <c r="F6" s="13" t="s">
        <v>23</v>
      </c>
      <c r="G6" s="13" t="s">
        <v>28</v>
      </c>
      <c r="H6" s="13" t="s">
        <v>29</v>
      </c>
      <c r="I6" s="15" t="s">
        <v>30</v>
      </c>
      <c r="J6" s="16">
        <v>1900</v>
      </c>
      <c r="K6" s="17">
        <f>H6*J6*6</f>
        <v>285000</v>
      </c>
      <c r="L6" s="18" t="s">
        <v>31</v>
      </c>
      <c r="M6" s="17">
        <v>0</v>
      </c>
      <c r="N6" s="17">
        <f>K6-M6</f>
        <v>285000</v>
      </c>
      <c r="O6" s="17">
        <v>969018</v>
      </c>
      <c r="P6" s="17">
        <v>809018</v>
      </c>
      <c r="Q6" s="17">
        <f>O6-P6</f>
        <v>160000</v>
      </c>
      <c r="R6" s="18" t="s">
        <v>32</v>
      </c>
      <c r="S6" s="17">
        <f>Q6+9780</f>
        <v>169780</v>
      </c>
      <c r="T6" s="17"/>
      <c r="U6" s="19"/>
      <c r="V6" s="20"/>
    </row>
    <row r="7" ht="27" customHeight="1" spans="1:22">
      <c r="A7" s="21" t="s">
        <v>28</v>
      </c>
      <c r="B7" s="21" t="s">
        <v>33</v>
      </c>
      <c r="C7" s="22" t="s">
        <v>34</v>
      </c>
      <c r="D7" s="21" t="s">
        <v>35</v>
      </c>
      <c r="E7" s="21" t="s">
        <v>36</v>
      </c>
      <c r="F7" s="21" t="s">
        <v>28</v>
      </c>
      <c r="G7" s="21" t="s">
        <v>23</v>
      </c>
      <c r="H7" s="21" t="s">
        <v>37</v>
      </c>
      <c r="I7" s="23" t="s">
        <v>30</v>
      </c>
      <c r="J7" s="24">
        <v>1900</v>
      </c>
      <c r="K7" s="17">
        <f t="shared" ref="K7:K47" si="0">H7*J7*6</f>
        <v>627000</v>
      </c>
      <c r="L7" s="18" t="s">
        <v>31</v>
      </c>
      <c r="M7" s="17">
        <v>0</v>
      </c>
      <c r="N7" s="17">
        <f t="shared" ref="N7:N47" si="1">K7-M7</f>
        <v>627000</v>
      </c>
      <c r="O7" s="17">
        <v>2391126</v>
      </c>
      <c r="P7" s="17">
        <v>2011126</v>
      </c>
      <c r="Q7" s="17">
        <f t="shared" ref="Q7:Q47" si="2">O7-P7</f>
        <v>380000</v>
      </c>
      <c r="R7" s="18" t="s">
        <v>32</v>
      </c>
      <c r="S7" s="17">
        <f>Q7</f>
        <v>380000</v>
      </c>
      <c r="T7" s="3"/>
      <c r="U7"/>
      <c r="V7"/>
    </row>
    <row r="8" ht="27" customHeight="1" spans="1:22">
      <c r="A8" s="21" t="s">
        <v>38</v>
      </c>
      <c r="B8" s="21" t="s">
        <v>39</v>
      </c>
      <c r="C8" s="22" t="s">
        <v>40</v>
      </c>
      <c r="D8" s="21" t="s">
        <v>41</v>
      </c>
      <c r="E8" s="21" t="s">
        <v>36</v>
      </c>
      <c r="F8" s="21" t="s">
        <v>23</v>
      </c>
      <c r="G8" s="21" t="s">
        <v>27</v>
      </c>
      <c r="H8" s="21" t="s">
        <v>42</v>
      </c>
      <c r="I8" s="15" t="s">
        <v>30</v>
      </c>
      <c r="J8" s="16">
        <v>1900</v>
      </c>
      <c r="K8" s="17">
        <f t="shared" si="0"/>
        <v>136800</v>
      </c>
      <c r="L8" s="18" t="s">
        <v>31</v>
      </c>
      <c r="M8" s="17">
        <v>136800</v>
      </c>
      <c r="N8" s="17">
        <f t="shared" si="1"/>
        <v>0</v>
      </c>
      <c r="O8" s="17">
        <v>454689</v>
      </c>
      <c r="P8" s="17">
        <v>454689</v>
      </c>
      <c r="Q8" s="17">
        <f t="shared" si="2"/>
        <v>0</v>
      </c>
      <c r="R8" s="18" t="s">
        <v>32</v>
      </c>
      <c r="S8" s="17">
        <f t="shared" ref="S8:S47" si="3">Q8</f>
        <v>0</v>
      </c>
      <c r="T8" s="3"/>
      <c r="U8"/>
      <c r="V8"/>
    </row>
    <row r="9" ht="27" customHeight="1" spans="1:22">
      <c r="A9" s="21" t="s">
        <v>41</v>
      </c>
      <c r="B9" s="21" t="s">
        <v>43</v>
      </c>
      <c r="C9" s="22" t="s">
        <v>44</v>
      </c>
      <c r="D9" s="21" t="s">
        <v>45</v>
      </c>
      <c r="E9" s="21" t="s">
        <v>46</v>
      </c>
      <c r="F9" s="21" t="s">
        <v>27</v>
      </c>
      <c r="G9" s="21" t="s">
        <v>27</v>
      </c>
      <c r="H9" s="21" t="s">
        <v>47</v>
      </c>
      <c r="I9" s="23" t="s">
        <v>30</v>
      </c>
      <c r="J9" s="24">
        <v>1900</v>
      </c>
      <c r="K9" s="17">
        <f t="shared" si="0"/>
        <v>216600</v>
      </c>
      <c r="L9" s="18" t="s">
        <v>31</v>
      </c>
      <c r="M9" s="17">
        <v>150561.87</v>
      </c>
      <c r="N9" s="17">
        <f t="shared" si="1"/>
        <v>66038.13</v>
      </c>
      <c r="O9" s="17">
        <v>709179</v>
      </c>
      <c r="P9" s="17">
        <v>709179</v>
      </c>
      <c r="Q9" s="17">
        <f t="shared" si="2"/>
        <v>0</v>
      </c>
      <c r="R9" s="18" t="s">
        <v>32</v>
      </c>
      <c r="S9" s="17">
        <f t="shared" si="3"/>
        <v>0</v>
      </c>
      <c r="T9" s="3"/>
      <c r="U9"/>
      <c r="V9"/>
    </row>
    <row r="10" ht="27" customHeight="1" spans="1:22">
      <c r="A10" s="21" t="s">
        <v>48</v>
      </c>
      <c r="B10" s="21" t="s">
        <v>49</v>
      </c>
      <c r="C10" s="22" t="s">
        <v>50</v>
      </c>
      <c r="D10" s="21" t="s">
        <v>51</v>
      </c>
      <c r="E10" s="21" t="s">
        <v>27</v>
      </c>
      <c r="F10" s="21" t="s">
        <v>23</v>
      </c>
      <c r="G10" s="21" t="s">
        <v>27</v>
      </c>
      <c r="H10" s="21" t="s">
        <v>52</v>
      </c>
      <c r="I10" s="15" t="s">
        <v>30</v>
      </c>
      <c r="J10" s="16">
        <v>1900</v>
      </c>
      <c r="K10" s="17">
        <f t="shared" si="0"/>
        <v>342000</v>
      </c>
      <c r="L10" s="18" t="s">
        <v>31</v>
      </c>
      <c r="M10" s="17">
        <v>0</v>
      </c>
      <c r="N10" s="17">
        <f t="shared" si="1"/>
        <v>342000</v>
      </c>
      <c r="O10" s="17">
        <v>1243554</v>
      </c>
      <c r="P10" s="17">
        <v>893554</v>
      </c>
      <c r="Q10" s="17">
        <f t="shared" si="2"/>
        <v>350000</v>
      </c>
      <c r="R10" s="18" t="s">
        <v>32</v>
      </c>
      <c r="S10" s="17">
        <f t="shared" si="3"/>
        <v>350000</v>
      </c>
      <c r="T10" s="3"/>
      <c r="U10"/>
      <c r="V10"/>
    </row>
    <row r="11" s="1" customFormat="1" ht="37" customHeight="1" spans="1:22">
      <c r="A11" s="13" t="s">
        <v>46</v>
      </c>
      <c r="B11" s="13" t="s">
        <v>53</v>
      </c>
      <c r="C11" s="14" t="s">
        <v>54</v>
      </c>
      <c r="D11" s="13" t="s">
        <v>55</v>
      </c>
      <c r="E11" s="13" t="s">
        <v>27</v>
      </c>
      <c r="F11" s="13" t="s">
        <v>27</v>
      </c>
      <c r="G11" s="13" t="s">
        <v>38</v>
      </c>
      <c r="H11" s="13" t="s">
        <v>51</v>
      </c>
      <c r="I11" s="15" t="s">
        <v>30</v>
      </c>
      <c r="J11" s="16">
        <v>1900</v>
      </c>
      <c r="K11" s="17">
        <f t="shared" si="0"/>
        <v>330600</v>
      </c>
      <c r="L11" s="18" t="s">
        <v>31</v>
      </c>
      <c r="M11" s="17">
        <v>0</v>
      </c>
      <c r="N11" s="17">
        <f t="shared" si="1"/>
        <v>330600</v>
      </c>
      <c r="O11" s="17">
        <v>1147389</v>
      </c>
      <c r="P11" s="17">
        <v>957389</v>
      </c>
      <c r="Q11" s="17">
        <f t="shared" si="2"/>
        <v>190000</v>
      </c>
      <c r="R11" s="18" t="s">
        <v>32</v>
      </c>
      <c r="S11" s="17">
        <f t="shared" si="3"/>
        <v>190000</v>
      </c>
      <c r="T11" s="20"/>
    </row>
    <row r="12" ht="27" customHeight="1" spans="1:22">
      <c r="A12" s="21" t="s">
        <v>36</v>
      </c>
      <c r="B12" s="21" t="s">
        <v>56</v>
      </c>
      <c r="C12" s="22" t="s">
        <v>57</v>
      </c>
      <c r="D12" s="21" t="s">
        <v>58</v>
      </c>
      <c r="E12" s="21" t="s">
        <v>41</v>
      </c>
      <c r="F12" s="21" t="s">
        <v>28</v>
      </c>
      <c r="G12" s="21" t="s">
        <v>27</v>
      </c>
      <c r="H12" s="21" t="s">
        <v>59</v>
      </c>
      <c r="I12" s="15" t="s">
        <v>30</v>
      </c>
      <c r="J12" s="16">
        <v>1900</v>
      </c>
      <c r="K12" s="17">
        <f t="shared" si="0"/>
        <v>524400</v>
      </c>
      <c r="L12" s="18" t="s">
        <v>31</v>
      </c>
      <c r="M12" s="17">
        <v>0</v>
      </c>
      <c r="N12" s="17">
        <f t="shared" si="1"/>
        <v>524400</v>
      </c>
      <c r="O12" s="17">
        <v>1767414</v>
      </c>
      <c r="P12" s="17">
        <v>1427414</v>
      </c>
      <c r="Q12" s="17">
        <f t="shared" si="2"/>
        <v>340000</v>
      </c>
      <c r="R12" s="18" t="s">
        <v>32</v>
      </c>
      <c r="S12" s="17">
        <f t="shared" si="3"/>
        <v>340000</v>
      </c>
      <c r="T12" s="3"/>
      <c r="U12"/>
      <c r="V12"/>
    </row>
    <row r="13" ht="27" customHeight="1" spans="1:22">
      <c r="A13" s="21" t="s">
        <v>60</v>
      </c>
      <c r="B13" s="21" t="s">
        <v>61</v>
      </c>
      <c r="C13" s="22" t="s">
        <v>62</v>
      </c>
      <c r="D13" s="21" t="s">
        <v>47</v>
      </c>
      <c r="E13" s="21" t="s">
        <v>27</v>
      </c>
      <c r="F13" s="21" t="s">
        <v>27</v>
      </c>
      <c r="G13" s="21" t="s">
        <v>27</v>
      </c>
      <c r="H13" s="21" t="s">
        <v>47</v>
      </c>
      <c r="I13" s="23" t="s">
        <v>30</v>
      </c>
      <c r="J13" s="24">
        <v>1900</v>
      </c>
      <c r="K13" s="17">
        <f t="shared" si="0"/>
        <v>216600</v>
      </c>
      <c r="L13" s="18" t="s">
        <v>31</v>
      </c>
      <c r="M13" s="17">
        <v>0</v>
      </c>
      <c r="N13" s="17">
        <f t="shared" si="1"/>
        <v>216600</v>
      </c>
      <c r="O13" s="17">
        <v>750006</v>
      </c>
      <c r="P13" s="17">
        <v>640006</v>
      </c>
      <c r="Q13" s="17">
        <f t="shared" si="2"/>
        <v>110000</v>
      </c>
      <c r="R13" s="18" t="s">
        <v>32</v>
      </c>
      <c r="S13" s="17">
        <f t="shared" si="3"/>
        <v>110000</v>
      </c>
      <c r="T13" s="3"/>
      <c r="U13"/>
      <c r="V13"/>
    </row>
    <row r="14" ht="27" customHeight="1" spans="1:22">
      <c r="A14" s="21" t="s">
        <v>63</v>
      </c>
      <c r="B14" s="21" t="s">
        <v>64</v>
      </c>
      <c r="C14" s="22" t="s">
        <v>65</v>
      </c>
      <c r="D14" s="21" t="s">
        <v>26</v>
      </c>
      <c r="E14" s="21" t="s">
        <v>45</v>
      </c>
      <c r="F14" s="21" t="s">
        <v>27</v>
      </c>
      <c r="G14" s="21" t="s">
        <v>27</v>
      </c>
      <c r="H14" s="21" t="s">
        <v>66</v>
      </c>
      <c r="I14" s="15" t="s">
        <v>30</v>
      </c>
      <c r="J14" s="16">
        <v>1900</v>
      </c>
      <c r="K14" s="17">
        <f t="shared" si="0"/>
        <v>399000</v>
      </c>
      <c r="L14" s="18" t="s">
        <v>31</v>
      </c>
      <c r="M14" s="17">
        <v>0</v>
      </c>
      <c r="N14" s="17">
        <f t="shared" si="1"/>
        <v>399000</v>
      </c>
      <c r="O14" s="17">
        <v>1370460</v>
      </c>
      <c r="P14" s="17">
        <v>1250460</v>
      </c>
      <c r="Q14" s="17">
        <f t="shared" si="2"/>
        <v>120000</v>
      </c>
      <c r="R14" s="18" t="s">
        <v>32</v>
      </c>
      <c r="S14" s="17">
        <f t="shared" si="3"/>
        <v>120000</v>
      </c>
      <c r="T14" s="3"/>
      <c r="U14"/>
      <c r="V14"/>
    </row>
    <row r="15" ht="27" customHeight="1" spans="1:22">
      <c r="A15" s="21" t="s">
        <v>67</v>
      </c>
      <c r="B15" s="21" t="s">
        <v>68</v>
      </c>
      <c r="C15" s="22" t="s">
        <v>69</v>
      </c>
      <c r="D15" s="21" t="s">
        <v>70</v>
      </c>
      <c r="E15" s="21" t="s">
        <v>27</v>
      </c>
      <c r="F15" s="21" t="s">
        <v>23</v>
      </c>
      <c r="G15" s="21" t="s">
        <v>27</v>
      </c>
      <c r="H15" s="21" t="s">
        <v>71</v>
      </c>
      <c r="I15" s="23" t="s">
        <v>30</v>
      </c>
      <c r="J15" s="24">
        <v>1900</v>
      </c>
      <c r="K15" s="17">
        <f t="shared" si="0"/>
        <v>239400</v>
      </c>
      <c r="L15" s="18" t="s">
        <v>31</v>
      </c>
      <c r="M15" s="17">
        <v>0</v>
      </c>
      <c r="N15" s="17">
        <f t="shared" si="1"/>
        <v>239400</v>
      </c>
      <c r="O15" s="17">
        <v>836271</v>
      </c>
      <c r="P15" s="17">
        <v>626271</v>
      </c>
      <c r="Q15" s="17">
        <f t="shared" si="2"/>
        <v>210000</v>
      </c>
      <c r="R15" s="18" t="s">
        <v>32</v>
      </c>
      <c r="S15" s="17">
        <f t="shared" si="3"/>
        <v>210000</v>
      </c>
      <c r="T15" s="3"/>
      <c r="U15"/>
      <c r="V15"/>
    </row>
    <row r="16" ht="27" customHeight="1" spans="1:22">
      <c r="A16" s="21" t="s">
        <v>72</v>
      </c>
      <c r="B16" s="21" t="s">
        <v>73</v>
      </c>
      <c r="C16" s="22" t="s">
        <v>74</v>
      </c>
      <c r="D16" s="21" t="s">
        <v>75</v>
      </c>
      <c r="E16" s="21" t="s">
        <v>23</v>
      </c>
      <c r="F16" s="21" t="s">
        <v>27</v>
      </c>
      <c r="G16" s="21" t="s">
        <v>27</v>
      </c>
      <c r="H16" s="21" t="s">
        <v>58</v>
      </c>
      <c r="I16" s="15" t="s">
        <v>30</v>
      </c>
      <c r="J16" s="16">
        <v>1900</v>
      </c>
      <c r="K16" s="17">
        <f t="shared" si="0"/>
        <v>456000</v>
      </c>
      <c r="L16" s="18" t="s">
        <v>31</v>
      </c>
      <c r="M16" s="17">
        <v>0</v>
      </c>
      <c r="N16" s="17">
        <f t="shared" si="1"/>
        <v>456000</v>
      </c>
      <c r="O16" s="17">
        <v>1564695</v>
      </c>
      <c r="P16" s="17">
        <v>1164695</v>
      </c>
      <c r="Q16" s="17">
        <f t="shared" si="2"/>
        <v>400000</v>
      </c>
      <c r="R16" s="18" t="s">
        <v>32</v>
      </c>
      <c r="S16" s="17">
        <f t="shared" si="3"/>
        <v>400000</v>
      </c>
      <c r="T16" s="3"/>
      <c r="U16"/>
      <c r="V16"/>
    </row>
    <row r="17" ht="27" customHeight="1" spans="1:22">
      <c r="A17" s="21" t="s">
        <v>42</v>
      </c>
      <c r="B17" s="21" t="s">
        <v>76</v>
      </c>
      <c r="C17" s="22" t="s">
        <v>77</v>
      </c>
      <c r="D17" s="21" t="s">
        <v>47</v>
      </c>
      <c r="E17" s="21" t="s">
        <v>27</v>
      </c>
      <c r="F17" s="21" t="s">
        <v>23</v>
      </c>
      <c r="G17" s="21" t="s">
        <v>27</v>
      </c>
      <c r="H17" s="21" t="s">
        <v>70</v>
      </c>
      <c r="I17" s="23" t="s">
        <v>30</v>
      </c>
      <c r="J17" s="24">
        <v>1900</v>
      </c>
      <c r="K17" s="17">
        <f t="shared" si="0"/>
        <v>228000</v>
      </c>
      <c r="L17" s="18" t="s">
        <v>31</v>
      </c>
      <c r="M17" s="17">
        <v>0</v>
      </c>
      <c r="N17" s="17">
        <f t="shared" si="1"/>
        <v>228000</v>
      </c>
      <c r="O17" s="17">
        <v>743058</v>
      </c>
      <c r="P17" s="17">
        <v>743058</v>
      </c>
      <c r="Q17" s="17">
        <f t="shared" si="2"/>
        <v>0</v>
      </c>
      <c r="R17" s="18" t="s">
        <v>32</v>
      </c>
      <c r="S17" s="17">
        <f t="shared" si="3"/>
        <v>0</v>
      </c>
      <c r="T17" s="3"/>
      <c r="U17"/>
      <c r="V17"/>
    </row>
    <row r="18" ht="27" customHeight="1" spans="1:22">
      <c r="A18" s="21" t="s">
        <v>45</v>
      </c>
      <c r="B18" s="21" t="s">
        <v>78</v>
      </c>
      <c r="C18" s="22" t="s">
        <v>79</v>
      </c>
      <c r="D18" s="21" t="s">
        <v>42</v>
      </c>
      <c r="E18" s="21" t="s">
        <v>27</v>
      </c>
      <c r="F18" s="21" t="s">
        <v>27</v>
      </c>
      <c r="G18" s="21" t="s">
        <v>27</v>
      </c>
      <c r="H18" s="21" t="s">
        <v>42</v>
      </c>
      <c r="I18" s="15" t="s">
        <v>30</v>
      </c>
      <c r="J18" s="16">
        <v>1900</v>
      </c>
      <c r="K18" s="17">
        <f t="shared" si="0"/>
        <v>136800</v>
      </c>
      <c r="L18" s="18" t="s">
        <v>31</v>
      </c>
      <c r="M18" s="17">
        <v>0</v>
      </c>
      <c r="N18" s="17">
        <f t="shared" si="1"/>
        <v>136800</v>
      </c>
      <c r="O18" s="17">
        <v>494286</v>
      </c>
      <c r="P18" s="17">
        <v>434286</v>
      </c>
      <c r="Q18" s="17">
        <f t="shared" si="2"/>
        <v>60000</v>
      </c>
      <c r="R18" s="18" t="s">
        <v>32</v>
      </c>
      <c r="S18" s="17">
        <f t="shared" si="3"/>
        <v>60000</v>
      </c>
      <c r="T18" s="3"/>
      <c r="U18"/>
      <c r="V18"/>
    </row>
    <row r="19" ht="27" customHeight="1" spans="1:22">
      <c r="A19" s="21" t="s">
        <v>80</v>
      </c>
      <c r="B19" s="21" t="s">
        <v>81</v>
      </c>
      <c r="C19" s="22" t="s">
        <v>82</v>
      </c>
      <c r="D19" s="21" t="s">
        <v>83</v>
      </c>
      <c r="E19" s="21" t="s">
        <v>27</v>
      </c>
      <c r="F19" s="21" t="s">
        <v>23</v>
      </c>
      <c r="G19" s="21" t="s">
        <v>27</v>
      </c>
      <c r="H19" s="21" t="s">
        <v>84</v>
      </c>
      <c r="I19" s="23" t="s">
        <v>30</v>
      </c>
      <c r="J19" s="24">
        <v>1900</v>
      </c>
      <c r="K19" s="17">
        <f t="shared" si="0"/>
        <v>182400</v>
      </c>
      <c r="L19" s="18" t="s">
        <v>31</v>
      </c>
      <c r="M19" s="17">
        <v>182400</v>
      </c>
      <c r="N19" s="17">
        <f t="shared" si="1"/>
        <v>0</v>
      </c>
      <c r="O19" s="17">
        <v>681510</v>
      </c>
      <c r="P19" s="17">
        <v>681510</v>
      </c>
      <c r="Q19" s="17">
        <f t="shared" si="2"/>
        <v>0</v>
      </c>
      <c r="R19" s="18" t="s">
        <v>32</v>
      </c>
      <c r="S19" s="17">
        <f t="shared" si="3"/>
        <v>0</v>
      </c>
      <c r="T19" s="3"/>
      <c r="U19"/>
      <c r="V19"/>
    </row>
    <row r="20" ht="27" customHeight="1" spans="1:22">
      <c r="A20" s="21" t="s">
        <v>83</v>
      </c>
      <c r="B20" s="21" t="s">
        <v>85</v>
      </c>
      <c r="C20" s="22" t="s">
        <v>86</v>
      </c>
      <c r="D20" s="21" t="s">
        <v>87</v>
      </c>
      <c r="E20" s="21" t="s">
        <v>63</v>
      </c>
      <c r="F20" s="21" t="s">
        <v>23</v>
      </c>
      <c r="G20" s="21" t="s">
        <v>27</v>
      </c>
      <c r="H20" s="21" t="s">
        <v>88</v>
      </c>
      <c r="I20" s="15" t="s">
        <v>30</v>
      </c>
      <c r="J20" s="16">
        <v>1900</v>
      </c>
      <c r="K20" s="17">
        <f t="shared" si="0"/>
        <v>478800</v>
      </c>
      <c r="L20" s="18" t="s">
        <v>31</v>
      </c>
      <c r="M20" s="17">
        <v>167295.63</v>
      </c>
      <c r="N20" s="17">
        <f t="shared" si="1"/>
        <v>311504.37</v>
      </c>
      <c r="O20" s="17">
        <v>1595439</v>
      </c>
      <c r="P20" s="17">
        <v>1595439</v>
      </c>
      <c r="Q20" s="17">
        <f t="shared" si="2"/>
        <v>0</v>
      </c>
      <c r="R20" s="18" t="s">
        <v>32</v>
      </c>
      <c r="S20" s="17">
        <f t="shared" si="3"/>
        <v>0</v>
      </c>
      <c r="T20" s="3"/>
      <c r="U20"/>
      <c r="V20"/>
    </row>
    <row r="21" ht="27" customHeight="1" spans="1:22">
      <c r="A21" s="21" t="s">
        <v>84</v>
      </c>
      <c r="B21" s="21" t="s">
        <v>89</v>
      </c>
      <c r="C21" s="22" t="s">
        <v>90</v>
      </c>
      <c r="D21" s="21" t="s">
        <v>48</v>
      </c>
      <c r="E21" s="21" t="s">
        <v>27</v>
      </c>
      <c r="F21" s="21" t="s">
        <v>23</v>
      </c>
      <c r="G21" s="21" t="s">
        <v>23</v>
      </c>
      <c r="H21" s="21" t="s">
        <v>36</v>
      </c>
      <c r="I21" s="23" t="s">
        <v>30</v>
      </c>
      <c r="J21" s="24">
        <v>1900</v>
      </c>
      <c r="K21" s="17">
        <f t="shared" si="0"/>
        <v>79800</v>
      </c>
      <c r="L21" s="18" t="s">
        <v>31</v>
      </c>
      <c r="M21" s="17">
        <v>0</v>
      </c>
      <c r="N21" s="17">
        <f t="shared" si="1"/>
        <v>79800</v>
      </c>
      <c r="O21" s="17">
        <v>328458</v>
      </c>
      <c r="P21" s="17">
        <v>288458</v>
      </c>
      <c r="Q21" s="17">
        <f t="shared" si="2"/>
        <v>40000</v>
      </c>
      <c r="R21" s="18" t="s">
        <v>32</v>
      </c>
      <c r="S21" s="17">
        <f t="shared" si="3"/>
        <v>40000</v>
      </c>
      <c r="T21" s="3"/>
      <c r="U21"/>
      <c r="V21"/>
    </row>
    <row r="22" ht="27" customHeight="1" spans="1:22">
      <c r="A22" s="21" t="s">
        <v>91</v>
      </c>
      <c r="B22" s="21" t="s">
        <v>92</v>
      </c>
      <c r="C22" s="22" t="s">
        <v>93</v>
      </c>
      <c r="D22" s="21" t="s">
        <v>51</v>
      </c>
      <c r="E22" s="21" t="s">
        <v>72</v>
      </c>
      <c r="F22" s="21" t="s">
        <v>23</v>
      </c>
      <c r="G22" s="21" t="s">
        <v>27</v>
      </c>
      <c r="H22" s="21" t="s">
        <v>94</v>
      </c>
      <c r="I22" s="15" t="s">
        <v>30</v>
      </c>
      <c r="J22" s="16">
        <v>1900</v>
      </c>
      <c r="K22" s="17">
        <f t="shared" si="0"/>
        <v>467400</v>
      </c>
      <c r="L22" s="18" t="s">
        <v>31</v>
      </c>
      <c r="M22" s="17">
        <v>0</v>
      </c>
      <c r="N22" s="17">
        <f t="shared" si="1"/>
        <v>467400</v>
      </c>
      <c r="O22" s="17">
        <v>1655940</v>
      </c>
      <c r="P22" s="17">
        <v>1375940</v>
      </c>
      <c r="Q22" s="17">
        <f t="shared" si="2"/>
        <v>280000</v>
      </c>
      <c r="R22" s="18" t="s">
        <v>32</v>
      </c>
      <c r="S22" s="17">
        <f t="shared" si="3"/>
        <v>280000</v>
      </c>
      <c r="T22" s="3"/>
      <c r="U22"/>
      <c r="V22"/>
    </row>
    <row r="23" ht="27" customHeight="1" spans="1:22">
      <c r="A23" s="21" t="s">
        <v>95</v>
      </c>
      <c r="B23" s="21" t="s">
        <v>96</v>
      </c>
      <c r="C23" s="22" t="s">
        <v>97</v>
      </c>
      <c r="D23" s="21" t="s">
        <v>70</v>
      </c>
      <c r="E23" s="21" t="s">
        <v>28</v>
      </c>
      <c r="F23" s="21" t="s">
        <v>23</v>
      </c>
      <c r="G23" s="21" t="s">
        <v>27</v>
      </c>
      <c r="H23" s="21" t="s">
        <v>98</v>
      </c>
      <c r="I23" s="23" t="s">
        <v>30</v>
      </c>
      <c r="J23" s="24">
        <v>1900</v>
      </c>
      <c r="K23" s="17">
        <f t="shared" si="0"/>
        <v>262200</v>
      </c>
      <c r="L23" s="18" t="s">
        <v>31</v>
      </c>
      <c r="M23" s="17">
        <v>0</v>
      </c>
      <c r="N23" s="17">
        <f t="shared" si="1"/>
        <v>262200</v>
      </c>
      <c r="O23" s="17">
        <v>843711</v>
      </c>
      <c r="P23" s="17">
        <v>823711</v>
      </c>
      <c r="Q23" s="17">
        <f t="shared" si="2"/>
        <v>20000</v>
      </c>
      <c r="R23" s="18" t="s">
        <v>32</v>
      </c>
      <c r="S23" s="17">
        <f t="shared" si="3"/>
        <v>20000</v>
      </c>
      <c r="T23" s="3"/>
      <c r="U23"/>
      <c r="V23"/>
    </row>
    <row r="24" ht="27" customHeight="1" spans="1:22">
      <c r="A24" s="21" t="s">
        <v>47</v>
      </c>
      <c r="B24" s="21" t="s">
        <v>99</v>
      </c>
      <c r="C24" s="22" t="s">
        <v>100</v>
      </c>
      <c r="D24" s="21" t="s">
        <v>101</v>
      </c>
      <c r="E24" s="21" t="s">
        <v>67</v>
      </c>
      <c r="F24" s="21" t="s">
        <v>27</v>
      </c>
      <c r="G24" s="21" t="s">
        <v>27</v>
      </c>
      <c r="H24" s="21" t="s">
        <v>94</v>
      </c>
      <c r="I24" s="15" t="s">
        <v>30</v>
      </c>
      <c r="J24" s="16">
        <v>1900</v>
      </c>
      <c r="K24" s="17">
        <f t="shared" si="0"/>
        <v>467400</v>
      </c>
      <c r="L24" s="18" t="s">
        <v>31</v>
      </c>
      <c r="M24" s="17">
        <v>0</v>
      </c>
      <c r="N24" s="17">
        <f t="shared" si="1"/>
        <v>467400</v>
      </c>
      <c r="O24" s="17">
        <v>1556088</v>
      </c>
      <c r="P24" s="17">
        <v>1436088</v>
      </c>
      <c r="Q24" s="17">
        <f t="shared" si="2"/>
        <v>120000</v>
      </c>
      <c r="R24" s="18" t="s">
        <v>32</v>
      </c>
      <c r="S24" s="17">
        <f t="shared" si="3"/>
        <v>120000</v>
      </c>
      <c r="T24" s="3"/>
      <c r="U24"/>
      <c r="V24"/>
    </row>
    <row r="25" ht="27" customHeight="1" spans="1:22">
      <c r="A25" s="21" t="s">
        <v>70</v>
      </c>
      <c r="B25" s="21" t="s">
        <v>102</v>
      </c>
      <c r="C25" s="22" t="s">
        <v>103</v>
      </c>
      <c r="D25" s="21" t="s">
        <v>104</v>
      </c>
      <c r="E25" s="21" t="s">
        <v>23</v>
      </c>
      <c r="F25" s="21" t="s">
        <v>27</v>
      </c>
      <c r="G25" s="21" t="s">
        <v>27</v>
      </c>
      <c r="H25" s="21" t="s">
        <v>51</v>
      </c>
      <c r="I25" s="23" t="s">
        <v>30</v>
      </c>
      <c r="J25" s="24">
        <v>1900</v>
      </c>
      <c r="K25" s="17">
        <f t="shared" si="0"/>
        <v>330600</v>
      </c>
      <c r="L25" s="18" t="s">
        <v>31</v>
      </c>
      <c r="M25" s="17">
        <v>0</v>
      </c>
      <c r="N25" s="17">
        <f t="shared" si="1"/>
        <v>330600</v>
      </c>
      <c r="O25" s="17">
        <v>1200390</v>
      </c>
      <c r="P25" s="17">
        <v>820390</v>
      </c>
      <c r="Q25" s="17">
        <f t="shared" si="2"/>
        <v>380000</v>
      </c>
      <c r="R25" s="18" t="s">
        <v>32</v>
      </c>
      <c r="S25" s="17">
        <f t="shared" si="3"/>
        <v>380000</v>
      </c>
      <c r="T25" s="3"/>
      <c r="U25"/>
      <c r="V25"/>
    </row>
    <row r="26" ht="27" customHeight="1" spans="1:22">
      <c r="A26" s="21" t="s">
        <v>71</v>
      </c>
      <c r="B26" s="21" t="s">
        <v>105</v>
      </c>
      <c r="C26" s="22" t="s">
        <v>106</v>
      </c>
      <c r="D26" s="21" t="s">
        <v>107</v>
      </c>
      <c r="E26" s="21" t="s">
        <v>27</v>
      </c>
      <c r="F26" s="21" t="s">
        <v>23</v>
      </c>
      <c r="G26" s="21" t="s">
        <v>27</v>
      </c>
      <c r="H26" s="21" t="s">
        <v>108</v>
      </c>
      <c r="I26" s="15" t="s">
        <v>30</v>
      </c>
      <c r="J26" s="16">
        <v>1900</v>
      </c>
      <c r="K26" s="17">
        <f t="shared" si="0"/>
        <v>558600</v>
      </c>
      <c r="L26" s="18" t="s">
        <v>31</v>
      </c>
      <c r="M26" s="17">
        <v>0</v>
      </c>
      <c r="N26" s="17">
        <f t="shared" si="1"/>
        <v>558600</v>
      </c>
      <c r="O26" s="17">
        <v>2090829</v>
      </c>
      <c r="P26" s="17">
        <v>1820829</v>
      </c>
      <c r="Q26" s="17">
        <f t="shared" si="2"/>
        <v>270000</v>
      </c>
      <c r="R26" s="18" t="s">
        <v>32</v>
      </c>
      <c r="S26" s="17">
        <f t="shared" si="3"/>
        <v>270000</v>
      </c>
      <c r="T26" s="3"/>
      <c r="U26"/>
      <c r="V26"/>
    </row>
    <row r="27" s="1" customFormat="1" ht="27" customHeight="1" spans="1:22">
      <c r="A27" s="13" t="s">
        <v>26</v>
      </c>
      <c r="B27" s="13" t="s">
        <v>109</v>
      </c>
      <c r="C27" s="14" t="s">
        <v>110</v>
      </c>
      <c r="D27" s="13" t="s">
        <v>75</v>
      </c>
      <c r="E27" s="13" t="s">
        <v>27</v>
      </c>
      <c r="F27" s="13" t="s">
        <v>23</v>
      </c>
      <c r="G27" s="13" t="s">
        <v>23</v>
      </c>
      <c r="H27" s="13" t="s">
        <v>94</v>
      </c>
      <c r="I27" s="15" t="s">
        <v>30</v>
      </c>
      <c r="J27" s="16">
        <v>1900</v>
      </c>
      <c r="K27" s="17">
        <f t="shared" si="0"/>
        <v>467400</v>
      </c>
      <c r="L27" s="18" t="s">
        <v>31</v>
      </c>
      <c r="M27" s="17">
        <v>0</v>
      </c>
      <c r="N27" s="17">
        <f t="shared" si="1"/>
        <v>467400</v>
      </c>
      <c r="O27" s="17">
        <v>1869294</v>
      </c>
      <c r="P27" s="17">
        <v>1409294</v>
      </c>
      <c r="Q27" s="17">
        <f t="shared" si="2"/>
        <v>460000</v>
      </c>
      <c r="R27" s="18" t="s">
        <v>32</v>
      </c>
      <c r="S27" s="17">
        <f>Q27+12800</f>
        <v>472800</v>
      </c>
      <c r="T27" s="17"/>
    </row>
    <row r="28" ht="27" customHeight="1" spans="1:22">
      <c r="A28" s="21" t="s">
        <v>98</v>
      </c>
      <c r="B28" s="21" t="s">
        <v>111</v>
      </c>
      <c r="C28" s="22" t="s">
        <v>112</v>
      </c>
      <c r="D28" s="21" t="s">
        <v>88</v>
      </c>
      <c r="E28" s="21" t="s">
        <v>27</v>
      </c>
      <c r="F28" s="21" t="s">
        <v>23</v>
      </c>
      <c r="G28" s="21" t="s">
        <v>27</v>
      </c>
      <c r="H28" s="21" t="s">
        <v>113</v>
      </c>
      <c r="I28" s="15" t="s">
        <v>30</v>
      </c>
      <c r="J28" s="16">
        <v>1900</v>
      </c>
      <c r="K28" s="17">
        <f t="shared" si="0"/>
        <v>490200</v>
      </c>
      <c r="L28" s="18" t="s">
        <v>31</v>
      </c>
      <c r="M28" s="17">
        <v>0</v>
      </c>
      <c r="N28" s="17">
        <f t="shared" si="1"/>
        <v>490200</v>
      </c>
      <c r="O28" s="17">
        <v>1747122</v>
      </c>
      <c r="P28" s="17">
        <v>1197122</v>
      </c>
      <c r="Q28" s="17">
        <f t="shared" si="2"/>
        <v>550000</v>
      </c>
      <c r="R28" s="18" t="s">
        <v>32</v>
      </c>
      <c r="S28" s="17">
        <f t="shared" si="3"/>
        <v>550000</v>
      </c>
      <c r="T28" s="3"/>
      <c r="U28"/>
      <c r="V28"/>
    </row>
    <row r="29" ht="27" customHeight="1" spans="1:22">
      <c r="A29" s="21" t="s">
        <v>114</v>
      </c>
      <c r="B29" s="21" t="s">
        <v>115</v>
      </c>
      <c r="C29" s="22" t="s">
        <v>116</v>
      </c>
      <c r="D29" s="21" t="s">
        <v>26</v>
      </c>
      <c r="E29" s="21" t="s">
        <v>27</v>
      </c>
      <c r="F29" s="21" t="s">
        <v>23</v>
      </c>
      <c r="G29" s="21" t="s">
        <v>27</v>
      </c>
      <c r="H29" s="21" t="s">
        <v>98</v>
      </c>
      <c r="I29" s="23" t="s">
        <v>30</v>
      </c>
      <c r="J29" s="24">
        <v>1900</v>
      </c>
      <c r="K29" s="17">
        <f t="shared" si="0"/>
        <v>262200</v>
      </c>
      <c r="L29" s="18" t="s">
        <v>31</v>
      </c>
      <c r="M29" s="17">
        <v>0</v>
      </c>
      <c r="N29" s="17">
        <f t="shared" si="1"/>
        <v>262200</v>
      </c>
      <c r="O29" s="17">
        <v>677517</v>
      </c>
      <c r="P29" s="17">
        <v>467517</v>
      </c>
      <c r="Q29" s="17">
        <f t="shared" si="2"/>
        <v>210000</v>
      </c>
      <c r="R29" s="18" t="s">
        <v>32</v>
      </c>
      <c r="S29" s="17">
        <f t="shared" si="3"/>
        <v>210000</v>
      </c>
      <c r="T29" s="3"/>
      <c r="U29"/>
      <c r="V29"/>
    </row>
    <row r="30" ht="27" customHeight="1" spans="1:22">
      <c r="A30" s="21" t="s">
        <v>29</v>
      </c>
      <c r="B30" s="21" t="s">
        <v>117</v>
      </c>
      <c r="C30" s="22" t="s">
        <v>118</v>
      </c>
      <c r="D30" s="21" t="s">
        <v>104</v>
      </c>
      <c r="E30" s="21" t="s">
        <v>27</v>
      </c>
      <c r="F30" s="21" t="s">
        <v>27</v>
      </c>
      <c r="G30" s="21" t="s">
        <v>27</v>
      </c>
      <c r="H30" s="21" t="s">
        <v>104</v>
      </c>
      <c r="I30" s="15" t="s">
        <v>30</v>
      </c>
      <c r="J30" s="16">
        <v>1900</v>
      </c>
      <c r="K30" s="17">
        <f t="shared" si="0"/>
        <v>319200</v>
      </c>
      <c r="L30" s="18" t="s">
        <v>31</v>
      </c>
      <c r="M30" s="17">
        <v>0</v>
      </c>
      <c r="N30" s="17">
        <f t="shared" si="1"/>
        <v>319200</v>
      </c>
      <c r="O30" s="17">
        <v>1263351</v>
      </c>
      <c r="P30" s="17">
        <v>1013351</v>
      </c>
      <c r="Q30" s="17">
        <f t="shared" si="2"/>
        <v>250000</v>
      </c>
      <c r="R30" s="18" t="s">
        <v>32</v>
      </c>
      <c r="S30" s="17">
        <f t="shared" si="3"/>
        <v>250000</v>
      </c>
      <c r="T30" s="3"/>
      <c r="U30"/>
      <c r="V30"/>
    </row>
    <row r="31" ht="27" customHeight="1" spans="1:22">
      <c r="A31" s="21" t="s">
        <v>55</v>
      </c>
      <c r="B31" s="21" t="s">
        <v>119</v>
      </c>
      <c r="C31" s="22" t="s">
        <v>120</v>
      </c>
      <c r="D31" s="21" t="s">
        <v>23</v>
      </c>
      <c r="E31" s="21" t="s">
        <v>27</v>
      </c>
      <c r="F31" s="21" t="s">
        <v>23</v>
      </c>
      <c r="G31" s="21" t="s">
        <v>23</v>
      </c>
      <c r="H31" s="21" t="s">
        <v>38</v>
      </c>
      <c r="I31" s="23" t="s">
        <v>30</v>
      </c>
      <c r="J31" s="24">
        <v>1900</v>
      </c>
      <c r="K31" s="17">
        <f t="shared" si="0"/>
        <v>34200</v>
      </c>
      <c r="L31" s="18" t="s">
        <v>31</v>
      </c>
      <c r="M31" s="17">
        <v>34200</v>
      </c>
      <c r="N31" s="17">
        <f t="shared" si="1"/>
        <v>0</v>
      </c>
      <c r="O31" s="17">
        <v>122112</v>
      </c>
      <c r="P31" s="17">
        <v>122112</v>
      </c>
      <c r="Q31" s="17">
        <f t="shared" si="2"/>
        <v>0</v>
      </c>
      <c r="R31" s="18" t="s">
        <v>32</v>
      </c>
      <c r="S31" s="17">
        <f t="shared" si="3"/>
        <v>0</v>
      </c>
      <c r="T31" s="3"/>
      <c r="U31"/>
      <c r="V31"/>
    </row>
    <row r="32" ht="27" customHeight="1" spans="1:22">
      <c r="A32" s="21" t="s">
        <v>121</v>
      </c>
      <c r="B32" s="21" t="s">
        <v>122</v>
      </c>
      <c r="C32" s="22" t="s">
        <v>123</v>
      </c>
      <c r="D32" s="21" t="s">
        <v>27</v>
      </c>
      <c r="E32" s="21" t="s">
        <v>27</v>
      </c>
      <c r="F32" s="21" t="s">
        <v>23</v>
      </c>
      <c r="G32" s="21" t="s">
        <v>27</v>
      </c>
      <c r="H32" s="21" t="s">
        <v>23</v>
      </c>
      <c r="I32" s="15" t="s">
        <v>30</v>
      </c>
      <c r="J32" s="16">
        <v>1900</v>
      </c>
      <c r="K32" s="17">
        <f t="shared" si="0"/>
        <v>11400</v>
      </c>
      <c r="L32" s="18" t="s">
        <v>31</v>
      </c>
      <c r="M32" s="17">
        <v>11400</v>
      </c>
      <c r="N32" s="17">
        <f t="shared" si="1"/>
        <v>0</v>
      </c>
      <c r="O32" s="17">
        <v>39474</v>
      </c>
      <c r="P32" s="17">
        <v>39474</v>
      </c>
      <c r="Q32" s="17">
        <f t="shared" si="2"/>
        <v>0</v>
      </c>
      <c r="R32" s="18" t="s">
        <v>32</v>
      </c>
      <c r="S32" s="17">
        <f t="shared" si="3"/>
        <v>0</v>
      </c>
      <c r="T32" s="3"/>
      <c r="U32"/>
      <c r="V32"/>
    </row>
    <row r="33" ht="27" customHeight="1" spans="1:22">
      <c r="A33" s="21" t="s">
        <v>104</v>
      </c>
      <c r="B33" s="21" t="s">
        <v>124</v>
      </c>
      <c r="C33" s="22" t="s">
        <v>125</v>
      </c>
      <c r="D33" s="21" t="s">
        <v>126</v>
      </c>
      <c r="E33" s="21" t="s">
        <v>27</v>
      </c>
      <c r="F33" s="21" t="s">
        <v>27</v>
      </c>
      <c r="G33" s="21" t="s">
        <v>27</v>
      </c>
      <c r="H33" s="21" t="s">
        <v>126</v>
      </c>
      <c r="I33" s="23" t="s">
        <v>30</v>
      </c>
      <c r="J33" s="24">
        <v>1900</v>
      </c>
      <c r="K33" s="17">
        <f t="shared" si="0"/>
        <v>387600</v>
      </c>
      <c r="L33" s="18" t="s">
        <v>31</v>
      </c>
      <c r="M33" s="17">
        <v>0</v>
      </c>
      <c r="N33" s="17">
        <f t="shared" si="1"/>
        <v>387600</v>
      </c>
      <c r="O33" s="17">
        <v>1274358</v>
      </c>
      <c r="P33" s="17">
        <v>994358</v>
      </c>
      <c r="Q33" s="17">
        <f t="shared" si="2"/>
        <v>280000</v>
      </c>
      <c r="R33" s="18" t="s">
        <v>32</v>
      </c>
      <c r="S33" s="17">
        <f t="shared" si="3"/>
        <v>280000</v>
      </c>
      <c r="T33" s="3"/>
      <c r="U33"/>
      <c r="V33"/>
    </row>
    <row r="34" ht="27" customHeight="1" spans="1:22">
      <c r="A34" s="21" t="s">
        <v>51</v>
      </c>
      <c r="B34" s="21" t="s">
        <v>127</v>
      </c>
      <c r="C34" s="22" t="s">
        <v>128</v>
      </c>
      <c r="D34" s="21" t="s">
        <v>63</v>
      </c>
      <c r="E34" s="21" t="s">
        <v>27</v>
      </c>
      <c r="F34" s="21" t="s">
        <v>23</v>
      </c>
      <c r="G34" s="21" t="s">
        <v>27</v>
      </c>
      <c r="H34" s="21" t="s">
        <v>67</v>
      </c>
      <c r="I34" s="15" t="s">
        <v>30</v>
      </c>
      <c r="J34" s="16">
        <v>1900</v>
      </c>
      <c r="K34" s="17">
        <f t="shared" si="0"/>
        <v>114000</v>
      </c>
      <c r="L34" s="18" t="s">
        <v>31</v>
      </c>
      <c r="M34" s="17">
        <v>0</v>
      </c>
      <c r="N34" s="17">
        <f t="shared" si="1"/>
        <v>114000</v>
      </c>
      <c r="O34" s="17">
        <v>387669</v>
      </c>
      <c r="P34" s="17">
        <v>277669</v>
      </c>
      <c r="Q34" s="17">
        <f t="shared" si="2"/>
        <v>110000</v>
      </c>
      <c r="R34" s="18" t="s">
        <v>32</v>
      </c>
      <c r="S34" s="17">
        <f t="shared" si="3"/>
        <v>110000</v>
      </c>
      <c r="T34" s="3"/>
      <c r="U34"/>
      <c r="V34"/>
    </row>
    <row r="35" ht="27" customHeight="1" spans="1:22">
      <c r="A35" s="21" t="s">
        <v>52</v>
      </c>
      <c r="B35" s="21" t="s">
        <v>129</v>
      </c>
      <c r="C35" s="22" t="s">
        <v>130</v>
      </c>
      <c r="D35" s="21" t="s">
        <v>107</v>
      </c>
      <c r="E35" s="21" t="s">
        <v>27</v>
      </c>
      <c r="F35" s="21" t="s">
        <v>23</v>
      </c>
      <c r="G35" s="21" t="s">
        <v>28</v>
      </c>
      <c r="H35" s="21" t="s">
        <v>131</v>
      </c>
      <c r="I35" s="23" t="s">
        <v>30</v>
      </c>
      <c r="J35" s="24">
        <v>1900</v>
      </c>
      <c r="K35" s="17">
        <f t="shared" si="0"/>
        <v>581400</v>
      </c>
      <c r="L35" s="18" t="s">
        <v>31</v>
      </c>
      <c r="M35" s="17">
        <v>184563.41</v>
      </c>
      <c r="N35" s="17">
        <f t="shared" si="1"/>
        <v>396836.59</v>
      </c>
      <c r="O35" s="17">
        <v>1750077</v>
      </c>
      <c r="P35" s="17">
        <v>1750077</v>
      </c>
      <c r="Q35" s="17">
        <f t="shared" si="2"/>
        <v>0</v>
      </c>
      <c r="R35" s="18" t="s">
        <v>32</v>
      </c>
      <c r="S35" s="17">
        <f t="shared" si="3"/>
        <v>0</v>
      </c>
      <c r="T35" s="3"/>
      <c r="U35"/>
      <c r="V35"/>
    </row>
    <row r="36" ht="27" customHeight="1" spans="1:22">
      <c r="A36" s="21" t="s">
        <v>101</v>
      </c>
      <c r="B36" s="21" t="s">
        <v>132</v>
      </c>
      <c r="C36" s="22" t="s">
        <v>133</v>
      </c>
      <c r="D36" s="21" t="s">
        <v>23</v>
      </c>
      <c r="E36" s="21" t="s">
        <v>27</v>
      </c>
      <c r="F36" s="21" t="s">
        <v>23</v>
      </c>
      <c r="G36" s="21" t="s">
        <v>27</v>
      </c>
      <c r="H36" s="21" t="s">
        <v>28</v>
      </c>
      <c r="I36" s="15" t="s">
        <v>30</v>
      </c>
      <c r="J36" s="16">
        <v>1900</v>
      </c>
      <c r="K36" s="17">
        <f t="shared" si="0"/>
        <v>22800</v>
      </c>
      <c r="L36" s="18" t="s">
        <v>31</v>
      </c>
      <c r="M36" s="17">
        <v>22800</v>
      </c>
      <c r="N36" s="17">
        <f t="shared" si="1"/>
        <v>0</v>
      </c>
      <c r="O36" s="17">
        <v>78948</v>
      </c>
      <c r="P36" s="17">
        <v>78948</v>
      </c>
      <c r="Q36" s="17">
        <f t="shared" si="2"/>
        <v>0</v>
      </c>
      <c r="R36" s="18" t="s">
        <v>32</v>
      </c>
      <c r="S36" s="17">
        <f t="shared" si="3"/>
        <v>0</v>
      </c>
      <c r="T36" s="3"/>
      <c r="U36"/>
      <c r="V36"/>
    </row>
    <row r="37" ht="27" customHeight="1" spans="1:22">
      <c r="A37" s="21" t="s">
        <v>87</v>
      </c>
      <c r="B37" s="21" t="s">
        <v>134</v>
      </c>
      <c r="C37" s="22" t="s">
        <v>135</v>
      </c>
      <c r="D37" s="21" t="s">
        <v>91</v>
      </c>
      <c r="E37" s="21" t="s">
        <v>27</v>
      </c>
      <c r="F37" s="21" t="s">
        <v>27</v>
      </c>
      <c r="G37" s="21" t="s">
        <v>27</v>
      </c>
      <c r="H37" s="21" t="s">
        <v>91</v>
      </c>
      <c r="I37" s="23" t="s">
        <v>30</v>
      </c>
      <c r="J37" s="24">
        <v>1900</v>
      </c>
      <c r="K37" s="17">
        <f t="shared" si="0"/>
        <v>193800</v>
      </c>
      <c r="L37" s="18" t="s">
        <v>31</v>
      </c>
      <c r="M37" s="17">
        <v>148930.13</v>
      </c>
      <c r="N37" s="17">
        <f t="shared" si="1"/>
        <v>44869.87</v>
      </c>
      <c r="O37" s="17">
        <v>731745</v>
      </c>
      <c r="P37" s="17">
        <v>731745</v>
      </c>
      <c r="Q37" s="17">
        <f t="shared" si="2"/>
        <v>0</v>
      </c>
      <c r="R37" s="18" t="s">
        <v>32</v>
      </c>
      <c r="S37" s="17">
        <f t="shared" si="3"/>
        <v>0</v>
      </c>
      <c r="T37" s="3"/>
      <c r="U37"/>
      <c r="V37"/>
    </row>
    <row r="38" ht="27" customHeight="1" spans="1:22">
      <c r="A38" s="21" t="s">
        <v>136</v>
      </c>
      <c r="B38" s="21" t="s">
        <v>137</v>
      </c>
      <c r="C38" s="22" t="s">
        <v>138</v>
      </c>
      <c r="D38" s="21" t="s">
        <v>29</v>
      </c>
      <c r="E38" s="21" t="s">
        <v>27</v>
      </c>
      <c r="F38" s="21" t="s">
        <v>23</v>
      </c>
      <c r="G38" s="21" t="s">
        <v>23</v>
      </c>
      <c r="H38" s="21" t="s">
        <v>121</v>
      </c>
      <c r="I38" s="15" t="s">
        <v>30</v>
      </c>
      <c r="J38" s="16">
        <v>1900</v>
      </c>
      <c r="K38" s="17">
        <f t="shared" si="0"/>
        <v>307800</v>
      </c>
      <c r="L38" s="18" t="s">
        <v>31</v>
      </c>
      <c r="M38" s="17">
        <v>0</v>
      </c>
      <c r="N38" s="17">
        <f t="shared" si="1"/>
        <v>307800</v>
      </c>
      <c r="O38" s="17">
        <v>1084797</v>
      </c>
      <c r="P38" s="17">
        <v>744797</v>
      </c>
      <c r="Q38" s="17">
        <f t="shared" si="2"/>
        <v>340000</v>
      </c>
      <c r="R38" s="18" t="s">
        <v>32</v>
      </c>
      <c r="S38" s="17">
        <f t="shared" si="3"/>
        <v>340000</v>
      </c>
      <c r="T38" s="3"/>
      <c r="U38"/>
      <c r="V38"/>
    </row>
    <row r="39" ht="27" customHeight="1" spans="1:22">
      <c r="A39" s="21" t="s">
        <v>126</v>
      </c>
      <c r="B39" s="21" t="s">
        <v>139</v>
      </c>
      <c r="C39" s="22" t="s">
        <v>140</v>
      </c>
      <c r="D39" s="21" t="s">
        <v>42</v>
      </c>
      <c r="E39" s="21" t="s">
        <v>27</v>
      </c>
      <c r="F39" s="21" t="s">
        <v>27</v>
      </c>
      <c r="G39" s="21" t="s">
        <v>27</v>
      </c>
      <c r="H39" s="21" t="s">
        <v>42</v>
      </c>
      <c r="I39" s="23" t="s">
        <v>30</v>
      </c>
      <c r="J39" s="24">
        <v>1900</v>
      </c>
      <c r="K39" s="17">
        <f t="shared" si="0"/>
        <v>136800</v>
      </c>
      <c r="L39" s="18" t="s">
        <v>31</v>
      </c>
      <c r="M39" s="17">
        <v>0</v>
      </c>
      <c r="N39" s="17">
        <f t="shared" si="1"/>
        <v>136800</v>
      </c>
      <c r="O39" s="17">
        <v>495330</v>
      </c>
      <c r="P39" s="17">
        <v>345330</v>
      </c>
      <c r="Q39" s="17">
        <f t="shared" si="2"/>
        <v>150000</v>
      </c>
      <c r="R39" s="18" t="s">
        <v>32</v>
      </c>
      <c r="S39" s="17">
        <f t="shared" si="3"/>
        <v>150000</v>
      </c>
      <c r="T39" s="3"/>
      <c r="U39"/>
      <c r="V39"/>
    </row>
    <row r="40" ht="27" customHeight="1" spans="1:22">
      <c r="A40" s="21" t="s">
        <v>66</v>
      </c>
      <c r="B40" s="21" t="s">
        <v>141</v>
      </c>
      <c r="C40" s="22" t="s">
        <v>142</v>
      </c>
      <c r="D40" s="21" t="s">
        <v>41</v>
      </c>
      <c r="E40" s="21" t="s">
        <v>27</v>
      </c>
      <c r="F40" s="21" t="s">
        <v>23</v>
      </c>
      <c r="G40" s="21" t="s">
        <v>27</v>
      </c>
      <c r="H40" s="21" t="s">
        <v>48</v>
      </c>
      <c r="I40" s="15" t="s">
        <v>30</v>
      </c>
      <c r="J40" s="16">
        <v>1900</v>
      </c>
      <c r="K40" s="17">
        <f t="shared" si="0"/>
        <v>57000</v>
      </c>
      <c r="L40" s="18" t="s">
        <v>31</v>
      </c>
      <c r="M40" s="17">
        <v>57000</v>
      </c>
      <c r="N40" s="17">
        <f t="shared" si="1"/>
        <v>0</v>
      </c>
      <c r="O40" s="17">
        <v>208191</v>
      </c>
      <c r="P40" s="17">
        <v>208191</v>
      </c>
      <c r="Q40" s="17">
        <f t="shared" si="2"/>
        <v>0</v>
      </c>
      <c r="R40" s="18" t="s">
        <v>32</v>
      </c>
      <c r="S40" s="17">
        <f t="shared" si="3"/>
        <v>0</v>
      </c>
      <c r="T40" s="3"/>
      <c r="U40"/>
      <c r="V40"/>
    </row>
    <row r="41" ht="27" customHeight="1" spans="1:22">
      <c r="A41" s="21" t="s">
        <v>143</v>
      </c>
      <c r="B41" s="21" t="s">
        <v>144</v>
      </c>
      <c r="C41" s="22" t="s">
        <v>145</v>
      </c>
      <c r="D41" s="21" t="s">
        <v>87</v>
      </c>
      <c r="E41" s="21" t="s">
        <v>23</v>
      </c>
      <c r="F41" s="21" t="s">
        <v>27</v>
      </c>
      <c r="G41" s="21" t="s">
        <v>28</v>
      </c>
      <c r="H41" s="21" t="s">
        <v>66</v>
      </c>
      <c r="I41" s="23" t="s">
        <v>30</v>
      </c>
      <c r="J41" s="24">
        <v>1900</v>
      </c>
      <c r="K41" s="17">
        <f t="shared" si="0"/>
        <v>399000</v>
      </c>
      <c r="L41" s="18" t="s">
        <v>31</v>
      </c>
      <c r="M41" s="17">
        <v>0</v>
      </c>
      <c r="N41" s="17">
        <f t="shared" si="1"/>
        <v>399000</v>
      </c>
      <c r="O41" s="17">
        <v>1395792</v>
      </c>
      <c r="P41" s="17">
        <v>1185792</v>
      </c>
      <c r="Q41" s="17">
        <f t="shared" si="2"/>
        <v>210000</v>
      </c>
      <c r="R41" s="18" t="s">
        <v>32</v>
      </c>
      <c r="S41" s="17">
        <f t="shared" si="3"/>
        <v>210000</v>
      </c>
      <c r="T41" s="3"/>
      <c r="U41"/>
      <c r="V41"/>
    </row>
    <row r="42" ht="27" customHeight="1" spans="1:22">
      <c r="A42" s="21" t="s">
        <v>146</v>
      </c>
      <c r="B42" s="21" t="s">
        <v>147</v>
      </c>
      <c r="C42" s="22" t="s">
        <v>148</v>
      </c>
      <c r="D42" s="21" t="s">
        <v>29</v>
      </c>
      <c r="E42" s="21" t="s">
        <v>23</v>
      </c>
      <c r="F42" s="21" t="s">
        <v>27</v>
      </c>
      <c r="G42" s="21" t="s">
        <v>27</v>
      </c>
      <c r="H42" s="21" t="s">
        <v>55</v>
      </c>
      <c r="I42" s="15" t="s">
        <v>30</v>
      </c>
      <c r="J42" s="16">
        <v>1900</v>
      </c>
      <c r="K42" s="17">
        <f t="shared" si="0"/>
        <v>296400</v>
      </c>
      <c r="L42" s="18" t="s">
        <v>31</v>
      </c>
      <c r="M42" s="17">
        <v>0</v>
      </c>
      <c r="N42" s="17">
        <f t="shared" si="1"/>
        <v>296400</v>
      </c>
      <c r="O42" s="17">
        <v>1248534</v>
      </c>
      <c r="P42" s="17">
        <v>868534</v>
      </c>
      <c r="Q42" s="17">
        <f t="shared" si="2"/>
        <v>380000</v>
      </c>
      <c r="R42" s="18" t="s">
        <v>32</v>
      </c>
      <c r="S42" s="17">
        <f t="shared" si="3"/>
        <v>380000</v>
      </c>
      <c r="T42" s="3"/>
      <c r="U42"/>
      <c r="V42"/>
    </row>
    <row r="43" ht="27" customHeight="1" spans="1:22">
      <c r="A43" s="21" t="s">
        <v>149</v>
      </c>
      <c r="B43" s="21" t="s">
        <v>150</v>
      </c>
      <c r="C43" s="22" t="s">
        <v>151</v>
      </c>
      <c r="D43" s="21" t="s">
        <v>59</v>
      </c>
      <c r="E43" s="21" t="s">
        <v>41</v>
      </c>
      <c r="F43" s="21" t="s">
        <v>23</v>
      </c>
      <c r="G43" s="21" t="s">
        <v>27</v>
      </c>
      <c r="H43" s="21" t="s">
        <v>131</v>
      </c>
      <c r="I43" s="23" t="s">
        <v>30</v>
      </c>
      <c r="J43" s="24">
        <v>1900</v>
      </c>
      <c r="K43" s="17">
        <f t="shared" si="0"/>
        <v>581400</v>
      </c>
      <c r="L43" s="18" t="s">
        <v>31</v>
      </c>
      <c r="M43" s="17">
        <v>0</v>
      </c>
      <c r="N43" s="17">
        <f t="shared" si="1"/>
        <v>581400</v>
      </c>
      <c r="O43" s="17">
        <v>2186193</v>
      </c>
      <c r="P43" s="17">
        <v>1509869.66</v>
      </c>
      <c r="Q43" s="17">
        <f t="shared" si="2"/>
        <v>676323.34</v>
      </c>
      <c r="R43" s="18" t="s">
        <v>32</v>
      </c>
      <c r="S43" s="17">
        <f t="shared" si="3"/>
        <v>676323.34</v>
      </c>
      <c r="T43" s="3"/>
      <c r="U43"/>
      <c r="V43"/>
    </row>
    <row r="44" ht="27" customHeight="1" spans="1:22">
      <c r="A44" s="21" t="s">
        <v>75</v>
      </c>
      <c r="B44" s="21" t="s">
        <v>152</v>
      </c>
      <c r="C44" s="22" t="s">
        <v>153</v>
      </c>
      <c r="D44" s="21" t="s">
        <v>23</v>
      </c>
      <c r="E44" s="21" t="s">
        <v>27</v>
      </c>
      <c r="F44" s="21" t="s">
        <v>27</v>
      </c>
      <c r="G44" s="21" t="s">
        <v>27</v>
      </c>
      <c r="H44" s="21" t="s">
        <v>23</v>
      </c>
      <c r="I44" s="15" t="s">
        <v>30</v>
      </c>
      <c r="J44" s="16">
        <v>1900</v>
      </c>
      <c r="K44" s="17">
        <f t="shared" si="0"/>
        <v>11400</v>
      </c>
      <c r="L44" s="18" t="s">
        <v>31</v>
      </c>
      <c r="M44" s="17">
        <v>0</v>
      </c>
      <c r="N44" s="17">
        <f t="shared" si="1"/>
        <v>11400</v>
      </c>
      <c r="O44" s="17">
        <v>39474</v>
      </c>
      <c r="P44" s="17">
        <v>39474</v>
      </c>
      <c r="Q44" s="17">
        <f t="shared" si="2"/>
        <v>0</v>
      </c>
      <c r="R44" s="18" t="s">
        <v>32</v>
      </c>
      <c r="S44" s="17">
        <f t="shared" si="3"/>
        <v>0</v>
      </c>
      <c r="T44" s="3"/>
      <c r="U44"/>
      <c r="V44"/>
    </row>
    <row r="45" ht="27" customHeight="1" spans="1:22">
      <c r="A45" s="21" t="s">
        <v>58</v>
      </c>
      <c r="B45" s="21" t="s">
        <v>154</v>
      </c>
      <c r="C45" s="22" t="s">
        <v>155</v>
      </c>
      <c r="D45" s="21" t="s">
        <v>146</v>
      </c>
      <c r="E45" s="21" t="s">
        <v>27</v>
      </c>
      <c r="F45" s="21" t="s">
        <v>27</v>
      </c>
      <c r="G45" s="21" t="s">
        <v>27</v>
      </c>
      <c r="H45" s="21" t="s">
        <v>146</v>
      </c>
      <c r="I45" s="23" t="s">
        <v>30</v>
      </c>
      <c r="J45" s="24">
        <v>1900</v>
      </c>
      <c r="K45" s="17">
        <f t="shared" si="0"/>
        <v>421800</v>
      </c>
      <c r="L45" s="18" t="s">
        <v>31</v>
      </c>
      <c r="M45" s="17">
        <v>0</v>
      </c>
      <c r="N45" s="17">
        <f t="shared" si="1"/>
        <v>421800</v>
      </c>
      <c r="O45" s="17">
        <v>1360317</v>
      </c>
      <c r="P45" s="17">
        <v>990317</v>
      </c>
      <c r="Q45" s="17">
        <f t="shared" si="2"/>
        <v>370000</v>
      </c>
      <c r="R45" s="18" t="s">
        <v>32</v>
      </c>
      <c r="S45" s="17">
        <f t="shared" si="3"/>
        <v>370000</v>
      </c>
      <c r="T45" s="3"/>
      <c r="U45"/>
      <c r="V45"/>
    </row>
    <row r="46" ht="27" customHeight="1" spans="1:22">
      <c r="A46" s="21" t="s">
        <v>94</v>
      </c>
      <c r="B46" s="21" t="s">
        <v>156</v>
      </c>
      <c r="C46" s="22" t="s">
        <v>157</v>
      </c>
      <c r="D46" s="21" t="s">
        <v>38</v>
      </c>
      <c r="E46" s="21" t="s">
        <v>27</v>
      </c>
      <c r="F46" s="21" t="s">
        <v>27</v>
      </c>
      <c r="G46" s="21" t="s">
        <v>27</v>
      </c>
      <c r="H46" s="21" t="s">
        <v>38</v>
      </c>
      <c r="I46" s="15" t="s">
        <v>30</v>
      </c>
      <c r="J46" s="16">
        <v>1900</v>
      </c>
      <c r="K46" s="17">
        <f t="shared" si="0"/>
        <v>34200</v>
      </c>
      <c r="L46" s="18" t="s">
        <v>31</v>
      </c>
      <c r="M46" s="17">
        <v>0</v>
      </c>
      <c r="N46" s="17">
        <f t="shared" si="1"/>
        <v>34200</v>
      </c>
      <c r="O46" s="17">
        <v>160539</v>
      </c>
      <c r="P46" s="17">
        <v>160539</v>
      </c>
      <c r="Q46" s="17">
        <f t="shared" si="2"/>
        <v>0</v>
      </c>
      <c r="R46" s="18" t="s">
        <v>32</v>
      </c>
      <c r="S46" s="17">
        <f t="shared" si="3"/>
        <v>0</v>
      </c>
      <c r="T46" s="3"/>
      <c r="U46"/>
      <c r="V46"/>
    </row>
    <row r="47" ht="27" customHeight="1" spans="1:22">
      <c r="A47" s="21" t="s">
        <v>88</v>
      </c>
      <c r="B47" s="21" t="s">
        <v>158</v>
      </c>
      <c r="C47" s="22" t="s">
        <v>159</v>
      </c>
      <c r="D47" s="21" t="s">
        <v>28</v>
      </c>
      <c r="E47" s="21" t="s">
        <v>27</v>
      </c>
      <c r="F47" s="21" t="s">
        <v>27</v>
      </c>
      <c r="G47" s="21" t="s">
        <v>27</v>
      </c>
      <c r="H47" s="21" t="s">
        <v>28</v>
      </c>
      <c r="I47" s="23" t="s">
        <v>30</v>
      </c>
      <c r="J47" s="24">
        <v>1900</v>
      </c>
      <c r="K47" s="17">
        <f t="shared" si="0"/>
        <v>22800</v>
      </c>
      <c r="L47" s="18" t="s">
        <v>31</v>
      </c>
      <c r="M47" s="17">
        <v>0</v>
      </c>
      <c r="N47" s="17">
        <f t="shared" si="1"/>
        <v>22800</v>
      </c>
      <c r="O47" s="17">
        <v>92352</v>
      </c>
      <c r="P47" s="17">
        <v>92352</v>
      </c>
      <c r="Q47" s="17">
        <f t="shared" si="2"/>
        <v>0</v>
      </c>
      <c r="R47" s="18" t="s">
        <v>32</v>
      </c>
      <c r="S47" s="17">
        <f t="shared" si="3"/>
        <v>0</v>
      </c>
      <c r="T47" s="3"/>
      <c r="U47"/>
      <c r="V47"/>
    </row>
    <row r="48" ht="27" customHeight="1" spans="1:22">
      <c r="A48" s="21" t="s">
        <v>160</v>
      </c>
      <c r="B48" s="21" t="s">
        <v>161</v>
      </c>
      <c r="C48" s="25" t="s">
        <v>161</v>
      </c>
      <c r="D48" s="21" t="s">
        <v>162</v>
      </c>
      <c r="E48" s="21" t="s">
        <v>163</v>
      </c>
      <c r="F48" s="21" t="s">
        <v>55</v>
      </c>
      <c r="G48" s="21" t="s">
        <v>80</v>
      </c>
      <c r="H48" s="21" t="s">
        <v>164</v>
      </c>
      <c r="I48" s="21" t="s">
        <v>161</v>
      </c>
      <c r="J48" s="21" t="s">
        <v>161</v>
      </c>
      <c r="K48" s="26">
        <f>SUM(K6:K47)</f>
        <v>12118200</v>
      </c>
      <c r="L48" s="21" t="s">
        <v>161</v>
      </c>
      <c r="M48" s="26">
        <f>SUM(M6:M47)</f>
        <v>1095951.04</v>
      </c>
      <c r="N48" s="26">
        <f>SUM(N6:N47)</f>
        <v>11022248.96</v>
      </c>
      <c r="O48" s="26">
        <f>SUM(O6:O47)</f>
        <v>42606696</v>
      </c>
      <c r="P48" s="26">
        <f>SUM(P6:P47)</f>
        <v>35190372.66</v>
      </c>
      <c r="Q48" s="26">
        <f>SUM(Q6:Q47)</f>
        <v>7416323.34</v>
      </c>
      <c r="R48" s="21" t="s">
        <v>161</v>
      </c>
      <c r="S48" s="17">
        <f>SUM(S6:S47)</f>
        <v>7438903.34</v>
      </c>
      <c r="T48" s="3"/>
      <c r="U48"/>
      <c r="V48"/>
    </row>
    <row r="49" spans="14:14">
      <c r="N49">
        <f>K48-M48-N48</f>
        <v>0</v>
      </c>
    </row>
  </sheetData>
  <mergeCells count="16">
    <mergeCell ref="A1:T1"/>
    <mergeCell ref="A2:S2"/>
    <mergeCell ref="D3:H3"/>
    <mergeCell ref="J3:N3"/>
    <mergeCell ref="O3:S3"/>
    <mergeCell ref="J4:N4"/>
    <mergeCell ref="O4:S4"/>
    <mergeCell ref="A3:A5"/>
    <mergeCell ref="B3:B5"/>
    <mergeCell ref="C3:C5"/>
    <mergeCell ref="D4:D5"/>
    <mergeCell ref="E4:E5"/>
    <mergeCell ref="F4:F5"/>
    <mergeCell ref="G4:G5"/>
    <mergeCell ref="H4:H5"/>
    <mergeCell ref="I3:I5"/>
  </mergeCells>
  <pageMargins left="0.31496062992126" right="0.31496062992126" top="0.748031496062992" bottom="0.748031496062992" header="0.31496062992126" footer="0.31496062992126"/>
  <pageSetup paperSize="9" scale="76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王立洋</dc:creator>
  <cp:lastModifiedBy>郭嘉星</cp:lastModifiedBy>
  <dcterms:created xsi:type="dcterms:W3CDTF">2015-06-05T18:19:00Z</dcterms:created>
  <cp:lastPrinted>2025-11-07T07:40:00Z</cp:lastPrinted>
  <dcterms:modified xsi:type="dcterms:W3CDTF">2026-03-04T07:05:26Z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1563259D0A774C8193A475078825D2CD_13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